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lculator" sheetId="1" r:id="rId4"/>
    <sheet state="visible" name="Ballancing Inventory" sheetId="2" r:id="rId5"/>
    <sheet state="visible" name="SAMPLE DATA" sheetId="3" r:id="rId6"/>
    <sheet state="visible" name="MV"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F1">
      <text>
        <t xml:space="preserve">
The Gross Margin Return on Investment formula is a simple quick formula used to assertain quickly weather or not your business is profitable. 
I've built this quick calculator to help you take some quick pictures of what is going on in your store. You can put in numbers for departments, different vendors or the entire inventory at once. 
In the Music Industry it is important to ballance these types of formulas with the "Cool Factors" that make us succesful. 
It is our hope that you will find this to be a useful tool while you are conducting business. 
Keep in mind this only works if your Gross sales stay the same. If you anticipate growth you will need more inventory, spend money to make money. </t>
      </text>
    </comment>
    <comment authorId="0" ref="E4">
      <text>
        <t xml:space="preserve">If I spend a dollar on a product, this is what I want back at the cash register
</t>
      </text>
    </comment>
    <comment authorId="0" ref="E13">
      <text>
        <t xml:space="preserve"> This should be an average of inventory taken periodicaly, however to get an idea you can use current inventory on hand
</t>
      </text>
    </comment>
  </commentList>
</comments>
</file>

<file path=xl/comments2.xml><?xml version="1.0" encoding="utf-8"?>
<comments xmlns:r="http://schemas.openxmlformats.org/officeDocument/2006/relationships" xmlns="http://schemas.openxmlformats.org/spreadsheetml/2006/main">
  <authors>
    <author/>
  </authors>
  <commentList>
    <comment authorId="0" ref="A1">
      <text>
        <t xml:space="preserve"> Use this sheet entering values for Gross sales, cost of goods sold and average inventory to help balance departments or vendors. 
We have to stock more of some items than we should, otherwise our stores will not be interesting to our customers. The thinking here is to figure out what is profitable and how to use that to offset the products that cost you money. 
DON'T BE FOOLED! 
Many of the "Cool" brands that you think you are making money on simply cost you money because of your inventory levels. 
Ballance these items against high turning, high margin accessories and vendors that make you money consistantly.  Again I urge you to investigate to not assume becuase you think you sell alot of a given product that it is actually performing for you. Many top brands have high velocity and market share at your expense. 
Again I did use some real numbers for some of these catagories to give us an idea of how this really works. 
</t>
      </text>
    </comment>
    <comment authorId="0" ref="B5">
      <text>
        <t xml:space="preserve"> To balance your entire store this number should equal your Gross sales for the period you want to sample.</t>
      </text>
    </comment>
    <comment authorId="0" ref="G5">
      <text>
        <t xml:space="preserve"> How many times in a Year are you turning your inventory over</t>
      </text>
    </comment>
    <comment authorId="0" ref="H5">
      <text>
        <t xml:space="preserve"> What you take in at the cash register against every dollar you have spent on inventory</t>
      </text>
    </comment>
    <comment authorId="0" ref="I5">
      <text>
        <t xml:space="preserve"> This is your target amount of inventory your should keep. IF YOUR GROSS SALES STAY THE SAME. </t>
      </text>
    </comment>
  </commentList>
</comments>
</file>

<file path=xl/comments3.xml><?xml version="1.0" encoding="utf-8"?>
<comments xmlns:r="http://schemas.openxmlformats.org/officeDocument/2006/relationships" xmlns="http://schemas.openxmlformats.org/spreadsheetml/2006/main">
  <authors>
    <author/>
  </authors>
  <commentList>
    <comment authorId="0" ref="A1">
      <text>
        <t xml:space="preserve"> These are actual numbers from a real Retail store. Using this spread sheet you can locate some real problem areas and then begin working on solutions and become more profitable. </t>
      </text>
    </comment>
    <comment authorId="0" ref="H14">
      <text>
        <t xml:space="preserve">How Did this Happen? Well look at the average inventory. Keeping a small sample of the right product, and keeping it stocked!
</t>
      </text>
    </comment>
  </commentList>
</comments>
</file>

<file path=xl/comments4.xml><?xml version="1.0" encoding="utf-8"?>
<comments xmlns:r="http://schemas.openxmlformats.org/officeDocument/2006/relationships" xmlns="http://schemas.openxmlformats.org/spreadsheetml/2006/main">
  <authors>
    <author/>
  </authors>
  <commentList>
    <comment authorId="0" ref="H13">
      <text>
        <t xml:space="preserve">How Did this Happen? Well look at the average inventory. Keeping a small sample of the right product, and keeping it stocked!
</t>
      </text>
    </comment>
  </commentList>
</comments>
</file>

<file path=xl/sharedStrings.xml><?xml version="1.0" encoding="utf-8"?>
<sst xmlns="http://schemas.openxmlformats.org/spreadsheetml/2006/main" count="127" uniqueCount="61">
  <si>
    <t>GMROI CALCULATOR</t>
  </si>
  <si>
    <t>Roll over for Comments</t>
  </si>
  <si>
    <t>Enter the Gross Margin Return on your investment you would like to have ($1.50) or higher recommended</t>
  </si>
  <si>
    <t>Enter your total sales for the period you want to sample (YTD, MTD or other)</t>
  </si>
  <si>
    <t>Enter your Cost of those goods sold in that same sample period</t>
  </si>
  <si>
    <t>Enter your Average Inventory across that time period</t>
  </si>
  <si>
    <t>Turns</t>
  </si>
  <si>
    <t>This is your current GMROI</t>
  </si>
  <si>
    <t>For every dollar you've invested this is what you take in at the cash register</t>
  </si>
  <si>
    <t>This is the highest dollar amount of inventory you should keep to hit your GMRIO goal</t>
  </si>
  <si>
    <t>This is the adjustment you need to make to your inventory to stay profitable</t>
  </si>
  <si>
    <t>A positive number indicates you can safely stock more of this product</t>
  </si>
  <si>
    <t>Balancing your inventory</t>
  </si>
  <si>
    <t>Goals</t>
  </si>
  <si>
    <t>35% or better</t>
  </si>
  <si>
    <t>2.5 or better</t>
  </si>
  <si>
    <t>1.5 or better</t>
  </si>
  <si>
    <t>B-C</t>
  </si>
  <si>
    <t>D/B</t>
  </si>
  <si>
    <t>C/F</t>
  </si>
  <si>
    <t>D/F</t>
  </si>
  <si>
    <t>D/1.5=F</t>
  </si>
  <si>
    <t>(C*H)-C</t>
  </si>
  <si>
    <t>Vendor</t>
  </si>
  <si>
    <t>Sales</t>
  </si>
  <si>
    <t xml:space="preserve">Cost of Goods </t>
  </si>
  <si>
    <t>GP$</t>
  </si>
  <si>
    <t>GP%</t>
  </si>
  <si>
    <t>Average Inv</t>
  </si>
  <si>
    <t>GMROI</t>
  </si>
  <si>
    <t>Inv.to Maintain 1.5GMROI</t>
  </si>
  <si>
    <t>Loss or Gain</t>
  </si>
  <si>
    <t>TOTALS</t>
  </si>
  <si>
    <t>MI Accessories</t>
  </si>
  <si>
    <t>B&amp;O Accessories</t>
  </si>
  <si>
    <t>Guitars</t>
  </si>
  <si>
    <t>All PA SYS</t>
  </si>
  <si>
    <t>Drum Accessories</t>
  </si>
  <si>
    <t>Drum Sets/Cym</t>
  </si>
  <si>
    <t>Tuners &amp; Keyboards</t>
  </si>
  <si>
    <t>GMROI Chart with Samples</t>
  </si>
  <si>
    <t>Acoustic Brand G</t>
  </si>
  <si>
    <t>Electric Brand G</t>
  </si>
  <si>
    <t>Brand F Amps</t>
  </si>
  <si>
    <t>Electric Brand E</t>
  </si>
  <si>
    <t>Brand F Basses</t>
  </si>
  <si>
    <t>Acoustic Brand M</t>
  </si>
  <si>
    <t>digital brand K</t>
  </si>
  <si>
    <t>Keys brand K</t>
  </si>
  <si>
    <t>Acoustic Brand L</t>
  </si>
  <si>
    <t>Drum Heads</t>
  </si>
  <si>
    <t>All AMPS</t>
  </si>
  <si>
    <t>Amps Brand V</t>
  </si>
  <si>
    <t>Guitar amps Brand M</t>
  </si>
  <si>
    <t>Pedals Brand B</t>
  </si>
  <si>
    <t>Brand P</t>
  </si>
  <si>
    <t>Brand B PASYS</t>
  </si>
  <si>
    <t>Brand D PASYS</t>
  </si>
  <si>
    <t>Brand H PASYS</t>
  </si>
  <si>
    <t>Sample</t>
  </si>
  <si>
    <t>365 Sales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</si>
</sst>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1">
    <font>
      <sz val="10.0"/>
      <color rgb="FF000000"/>
      <name val="Arial"/>
    </font>
    <font>
      <sz val="30.0"/>
      <color rgb="FFFFFFFF"/>
      <name val="Arial"/>
    </font>
    <font>
      <sz val="10.0"/>
      <color rgb="FFFFFFFF"/>
      <name val="Arial"/>
    </font>
    <font>
      <b/>
      <sz val="10.0"/>
      <color rgb="FFFFFFFF"/>
      <name val="Arial"/>
    </font>
    <font>
      <b/>
      <sz val="20.0"/>
      <color rgb="FF0000FF"/>
      <name val="Arial"/>
    </font>
    <font>
      <b/>
      <sz val="10.0"/>
      <color rgb="FF0000FF"/>
      <name val="Arial"/>
    </font>
    <font>
      <b/>
      <sz val="10.0"/>
      <color rgb="FFFF0000"/>
      <name val="Arial"/>
    </font>
    <font>
      <b/>
      <sz val="20.0"/>
      <color rgb="FFFF0000"/>
      <name val="Arial"/>
    </font>
    <font>
      <sz val="33.0"/>
      <color rgb="FFFFFFFF"/>
      <name val="Arial"/>
    </font>
    <font>
      <sz val="10.0"/>
      <color theme="1"/>
      <name val="Arial"/>
    </font>
    <font>
      <b/>
      <sz val="10.0"/>
      <color rgb="FFFFFF00"/>
      <name val="Arial"/>
    </font>
  </fonts>
  <fills count="6">
    <fill>
      <patternFill patternType="none"/>
    </fill>
    <fill>
      <patternFill patternType="lightGray"/>
    </fill>
    <fill>
      <patternFill patternType="solid">
        <fgColor rgb="FF000000"/>
        <bgColor rgb="FF000000"/>
      </patternFill>
    </fill>
    <fill>
      <patternFill patternType="solid">
        <fgColor rgb="FFCCFFFF"/>
        <bgColor rgb="FFCCFFFF"/>
      </patternFill>
    </fill>
    <fill>
      <patternFill patternType="solid">
        <fgColor theme="1"/>
        <bgColor theme="1"/>
      </patternFill>
    </fill>
    <fill>
      <patternFill patternType="solid">
        <fgColor rgb="FF808080"/>
        <bgColor rgb="FF808080"/>
      </patternFill>
    </fill>
  </fills>
  <borders count="4">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s>
  <cellStyleXfs count="1">
    <xf borderId="0" fillId="0" fontId="0" numFmtId="0" applyAlignment="1" applyFont="1"/>
  </cellStyleXfs>
  <cellXfs count="37">
    <xf borderId="0" fillId="0" fontId="0" numFmtId="0" xfId="0" applyAlignment="1" applyFont="1">
      <alignment readingOrder="0" shrinkToFit="0" vertical="bottom" wrapText="0"/>
    </xf>
    <xf borderId="1" fillId="2" fontId="1" numFmtId="0" xfId="0" applyAlignment="1" applyBorder="1" applyFill="1" applyFont="1">
      <alignment shrinkToFit="0" vertical="bottom" wrapText="0"/>
    </xf>
    <xf borderId="1" fillId="2" fontId="2" numFmtId="0" xfId="0" applyAlignment="1" applyBorder="1" applyFont="1">
      <alignment shrinkToFit="0" vertical="bottom" wrapText="0"/>
    </xf>
    <xf borderId="1" fillId="2" fontId="3" numFmtId="0" xfId="0" applyAlignment="1" applyBorder="1" applyFont="1">
      <alignment shrinkToFit="0" vertical="bottom" wrapText="0"/>
    </xf>
    <xf borderId="1" fillId="3" fontId="4" numFmtId="164" xfId="0" applyAlignment="1" applyBorder="1" applyFill="1" applyFont="1" applyNumberFormat="1">
      <alignment readingOrder="0" shrinkToFit="0" vertical="bottom" wrapText="0"/>
    </xf>
    <xf borderId="1" fillId="2" fontId="5" numFmtId="0" xfId="0" applyAlignment="1" applyBorder="1" applyFont="1">
      <alignment shrinkToFit="0" vertical="bottom" wrapText="0"/>
    </xf>
    <xf borderId="1" fillId="3" fontId="6" numFmtId="0" xfId="0" applyAlignment="1" applyBorder="1" applyFont="1">
      <alignment shrinkToFit="0" vertical="bottom" wrapText="0"/>
    </xf>
    <xf borderId="1" fillId="3" fontId="7" numFmtId="164" xfId="0" applyAlignment="1" applyBorder="1" applyFont="1" applyNumberFormat="1">
      <alignment shrinkToFit="0" vertical="bottom" wrapText="0"/>
    </xf>
    <xf borderId="0" fillId="0" fontId="2" numFmtId="0" xfId="0" applyAlignment="1" applyFont="1">
      <alignment shrinkToFit="0" vertical="bottom" wrapText="0"/>
    </xf>
    <xf borderId="1" fillId="2" fontId="8" numFmtId="0" xfId="0" applyAlignment="1" applyBorder="1" applyFont="1">
      <alignment shrinkToFit="0" vertical="bottom" wrapText="0"/>
    </xf>
    <xf borderId="1" fillId="2" fontId="9" numFmtId="0" xfId="0" applyAlignment="1" applyBorder="1" applyFont="1">
      <alignment shrinkToFit="0" vertical="bottom" wrapText="0"/>
    </xf>
    <xf borderId="1" fillId="4" fontId="9" numFmtId="0" xfId="0" applyAlignment="1" applyBorder="1" applyFill="1" applyFont="1">
      <alignment shrinkToFit="0" vertical="bottom" wrapText="0"/>
    </xf>
    <xf borderId="1" fillId="5" fontId="3" numFmtId="0" xfId="0" applyAlignment="1" applyBorder="1" applyFill="1" applyFont="1">
      <alignment shrinkToFit="0" vertical="bottom" wrapText="0"/>
    </xf>
    <xf borderId="1" fillId="5" fontId="3" numFmtId="4" xfId="0" applyAlignment="1" applyBorder="1" applyFont="1" applyNumberFormat="1">
      <alignment shrinkToFit="0" vertical="bottom" wrapText="0"/>
    </xf>
    <xf borderId="1" fillId="5" fontId="3" numFmtId="164" xfId="0" applyAlignment="1" applyBorder="1" applyFont="1" applyNumberFormat="1">
      <alignment shrinkToFit="0" vertical="bottom" wrapText="0"/>
    </xf>
    <xf borderId="1" fillId="5" fontId="3" numFmtId="10" xfId="0" applyAlignment="1" applyBorder="1" applyFont="1" applyNumberFormat="1">
      <alignment shrinkToFit="0" vertical="bottom" wrapText="0"/>
    </xf>
    <xf borderId="1" fillId="5" fontId="3" numFmtId="2" xfId="0" applyAlignment="1" applyBorder="1" applyFont="1" applyNumberFormat="1">
      <alignment shrinkToFit="0" vertical="bottom" wrapText="0"/>
    </xf>
    <xf borderId="1" fillId="2" fontId="3" numFmtId="164" xfId="0" applyAlignment="1" applyBorder="1" applyFont="1" applyNumberFormat="1">
      <alignment shrinkToFit="0" vertical="bottom" wrapText="0"/>
    </xf>
    <xf borderId="1" fillId="2" fontId="3" numFmtId="4" xfId="0" applyAlignment="1" applyBorder="1" applyFont="1" applyNumberFormat="1">
      <alignment shrinkToFit="0" vertical="bottom" wrapText="0"/>
    </xf>
    <xf borderId="1" fillId="2" fontId="3" numFmtId="10" xfId="0" applyAlignment="1" applyBorder="1" applyFont="1" applyNumberFormat="1">
      <alignment shrinkToFit="0" vertical="bottom" wrapText="0"/>
    </xf>
    <xf borderId="1" fillId="2" fontId="3" numFmtId="2" xfId="0" applyAlignment="1" applyBorder="1" applyFont="1" applyNumberFormat="1">
      <alignment shrinkToFit="0" vertical="bottom" wrapText="0"/>
    </xf>
    <xf borderId="2" fillId="2" fontId="3" numFmtId="0" xfId="0" applyAlignment="1" applyBorder="1" applyFont="1">
      <alignment shrinkToFit="0" vertical="bottom" wrapText="0"/>
    </xf>
    <xf borderId="2" fillId="2" fontId="10" numFmtId="4" xfId="0" applyAlignment="1" applyBorder="1" applyFont="1" applyNumberFormat="1">
      <alignment shrinkToFit="0" vertical="bottom" wrapText="0"/>
    </xf>
    <xf borderId="2" fillId="2" fontId="10" numFmtId="164" xfId="0" applyAlignment="1" applyBorder="1" applyFont="1" applyNumberFormat="1">
      <alignment shrinkToFit="0" vertical="bottom" wrapText="0"/>
    </xf>
    <xf borderId="2" fillId="2" fontId="3" numFmtId="164" xfId="0" applyAlignment="1" applyBorder="1" applyFont="1" applyNumberFormat="1">
      <alignment shrinkToFit="0" vertical="bottom" wrapText="0"/>
    </xf>
    <xf borderId="2" fillId="2" fontId="3" numFmtId="10" xfId="0" applyAlignment="1" applyBorder="1" applyFont="1" applyNumberFormat="1">
      <alignment shrinkToFit="0" vertical="bottom" wrapText="0"/>
    </xf>
    <xf borderId="2" fillId="2" fontId="3" numFmtId="2" xfId="0" applyAlignment="1" applyBorder="1" applyFont="1" applyNumberFormat="1">
      <alignment shrinkToFit="0" vertical="bottom" wrapText="0"/>
    </xf>
    <xf borderId="2" fillId="2" fontId="3" numFmtId="4" xfId="0" applyAlignment="1" applyBorder="1" applyFont="1" applyNumberFormat="1">
      <alignment shrinkToFit="0" vertical="bottom" wrapText="0"/>
    </xf>
    <xf borderId="2" fillId="0" fontId="9" numFmtId="0" xfId="0" applyAlignment="1" applyBorder="1" applyFont="1">
      <alignment shrinkToFit="0" vertical="bottom" wrapText="0"/>
    </xf>
    <xf borderId="2" fillId="0" fontId="9" numFmtId="4" xfId="0" applyAlignment="1" applyBorder="1" applyFont="1" applyNumberFormat="1">
      <alignment shrinkToFit="0" vertical="bottom" wrapText="0"/>
    </xf>
    <xf borderId="2" fillId="0" fontId="9" numFmtId="164" xfId="0" applyAlignment="1" applyBorder="1" applyFont="1" applyNumberFormat="1">
      <alignment shrinkToFit="0" vertical="bottom" wrapText="0"/>
    </xf>
    <xf borderId="2" fillId="0" fontId="9" numFmtId="10" xfId="0" applyAlignment="1" applyBorder="1" applyFont="1" applyNumberFormat="1">
      <alignment shrinkToFit="0" vertical="bottom" wrapText="0"/>
    </xf>
    <xf borderId="2" fillId="0" fontId="9" numFmtId="2" xfId="0" applyAlignment="1" applyBorder="1" applyFont="1" applyNumberFormat="1">
      <alignment shrinkToFit="0" vertical="bottom" wrapText="0"/>
    </xf>
    <xf borderId="3" fillId="0" fontId="9" numFmtId="0" xfId="0" applyAlignment="1" applyBorder="1" applyFont="1">
      <alignment shrinkToFit="0" vertical="bottom" wrapText="0"/>
    </xf>
    <xf borderId="3" fillId="0" fontId="9" numFmtId="164" xfId="0" applyAlignment="1" applyBorder="1" applyFont="1" applyNumberFormat="1">
      <alignment shrinkToFit="0" vertical="bottom" wrapText="0"/>
    </xf>
    <xf borderId="3" fillId="0" fontId="9" numFmtId="10" xfId="0" applyAlignment="1" applyBorder="1" applyFont="1" applyNumberFormat="1">
      <alignment shrinkToFit="0" vertical="bottom" wrapText="0"/>
    </xf>
    <xf borderId="3" fillId="0" fontId="9" numFmtId="2" xfId="0" applyAlignment="1" applyBorder="1" applyFont="1" applyNumberForma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85725</xdr:colOff>
      <xdr:row>6</xdr:row>
      <xdr:rowOff>247650</xdr:rowOff>
    </xdr:from>
    <xdr:ext cx="2228850" cy="742950"/>
    <xdr:sp>
      <xdr:nvSpPr>
        <xdr:cNvPr id="3" name="Shape 3"/>
        <xdr:cNvSpPr/>
      </xdr:nvSpPr>
      <xdr:spPr>
        <a:xfrm>
          <a:off x="4231575" y="3413288"/>
          <a:ext cx="2228850" cy="733425"/>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i="0" lang="en-US" sz="1000" u="none" strike="noStrike">
              <a:solidFill>
                <a:srgbClr val="000000"/>
              </a:solidFill>
              <a:latin typeface="Arial"/>
              <a:ea typeface="Arial"/>
              <a:cs typeface="Arial"/>
              <a:sym typeface="Arial"/>
            </a:rPr>
            <a:t>Enter Blue Values to use the Calculator</a:t>
          </a:r>
          <a:endParaRPr sz="1400"/>
        </a:p>
        <a:p>
          <a:pPr indent="0" lvl="0" marL="0" rtl="0" algn="l">
            <a:spcBef>
              <a:spcPts val="0"/>
            </a:spcBef>
            <a:spcAft>
              <a:spcPts val="0"/>
            </a:spcAft>
            <a:buNone/>
          </a:pPr>
          <a:r>
            <a:rPr b="1" i="0" lang="en-US" sz="1000" u="none" strike="noStrike">
              <a:solidFill>
                <a:srgbClr val="000000"/>
              </a:solidFill>
              <a:latin typeface="Arial"/>
              <a:ea typeface="Arial"/>
              <a:cs typeface="Arial"/>
              <a:sym typeface="Arial"/>
            </a:rPr>
            <a:t>Red Values will be calculated for you.</a:t>
          </a:r>
          <a:r>
            <a:rPr i="0" lang="en-US" sz="1000" u="none" strike="noStrike">
              <a:solidFill>
                <a:srgbClr val="000000"/>
              </a:solidFill>
              <a:latin typeface="Arial"/>
              <a:ea typeface="Arial"/>
              <a:cs typeface="Arial"/>
              <a:sym typeface="Arial"/>
            </a:rPr>
            <a:t> </a:t>
          </a:r>
          <a:endParaRPr sz="1400"/>
        </a:p>
      </xdr:txBody>
    </xdr:sp>
    <xdr:clientData fLocksWithSheet="0"/>
  </xdr:oneCellAnchor>
  <xdr:oneCellAnchor>
    <xdr:from>
      <xdr:col>6</xdr:col>
      <xdr:colOff>85725</xdr:colOff>
      <xdr:row>4</xdr:row>
      <xdr:rowOff>9525</xdr:rowOff>
    </xdr:from>
    <xdr:ext cx="2219325" cy="371475"/>
    <xdr:sp>
      <xdr:nvSpPr>
        <xdr:cNvPr id="4" name="Shape 4"/>
        <xdr:cNvSpPr/>
      </xdr:nvSpPr>
      <xdr:spPr>
        <a:xfrm>
          <a:off x="4236338" y="3599025"/>
          <a:ext cx="2219325" cy="361950"/>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i="0" lang="en-US" sz="1000" u="none" strike="noStrike">
              <a:solidFill>
                <a:srgbClr val="FF0000"/>
              </a:solidFill>
              <a:latin typeface="Arial"/>
              <a:ea typeface="Arial"/>
              <a:cs typeface="Arial"/>
              <a:sym typeface="Arial"/>
            </a:rPr>
            <a:t>Look for little red markers for notes throughout this spread sheet</a:t>
          </a:r>
          <a:endParaRPr sz="1400"/>
        </a:p>
      </xdr:txBody>
    </xdr:sp>
    <xdr:clientData fLocksWithSheet="0"/>
  </xdr:oneCellAnchor>
  <xdr:oneCellAnchor>
    <xdr:from>
      <xdr:col>0</xdr:col>
      <xdr:colOff>47625</xdr:colOff>
      <xdr:row>24</xdr:row>
      <xdr:rowOff>0</xdr:rowOff>
    </xdr:from>
    <xdr:ext cx="2628900" cy="628650"/>
    <xdr:sp>
      <xdr:nvSpPr>
        <xdr:cNvPr id="5" name="Shape 5"/>
        <xdr:cNvSpPr/>
      </xdr:nvSpPr>
      <xdr:spPr>
        <a:xfrm>
          <a:off x="4036313" y="3470438"/>
          <a:ext cx="2619375" cy="619125"/>
        </a:xfrm>
        <a:prstGeom prst="rect">
          <a:avLst/>
        </a:prstGeom>
        <a:solidFill>
          <a:srgbClr val="FFFFFF"/>
        </a:solidFill>
        <a:ln cap="flat" cmpd="sng" w="9525">
          <a:solidFill>
            <a:srgbClr val="BCBCBC"/>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i="0" lang="en-US" sz="1100" u="none" strike="noStrike">
              <a:solidFill>
                <a:srgbClr val="000000"/>
              </a:solidFill>
              <a:latin typeface="Calibri"/>
              <a:ea typeface="Calibri"/>
              <a:cs typeface="Calibri"/>
              <a:sym typeface="Calibri"/>
            </a:rPr>
            <a:t>Built by Geno Kreis at Music Villa Bozeman Montana www.musicvilla.com </a:t>
          </a:r>
          <a:endParaRPr sz="1400"/>
        </a:p>
      </xdr:txBody>
    </xdr:sp>
    <xdr:clientData fLocksWithSheet="0"/>
  </xdr:oneCellAnchor>
  <xdr:oneCellAnchor>
    <xdr:from>
      <xdr:col>10</xdr:col>
      <xdr:colOff>104775</xdr:colOff>
      <xdr:row>2</xdr:row>
      <xdr:rowOff>0</xdr:rowOff>
    </xdr:from>
    <xdr:ext cx="2381250" cy="2276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9.14"/>
    <col customWidth="1" min="5" max="5" width="28.57"/>
    <col customWidth="1" min="6" max="26" width="9.14"/>
  </cols>
  <sheetData>
    <row r="1" ht="49.5" customHeight="1">
      <c r="A1" s="1" t="s">
        <v>0</v>
      </c>
      <c r="B1" s="2"/>
      <c r="C1" s="2"/>
      <c r="D1" s="2"/>
      <c r="E1" s="2"/>
      <c r="F1" s="3" t="s">
        <v>1</v>
      </c>
      <c r="G1" s="2"/>
      <c r="H1" s="2"/>
      <c r="I1" s="2"/>
      <c r="J1" s="2"/>
      <c r="K1" s="2"/>
      <c r="L1" s="2"/>
      <c r="M1" s="2"/>
      <c r="N1" s="2"/>
      <c r="O1" s="2"/>
      <c r="P1" s="2"/>
      <c r="Q1" s="2"/>
      <c r="R1" s="2"/>
      <c r="S1" s="2"/>
      <c r="T1" s="2"/>
      <c r="U1" s="2"/>
      <c r="V1" s="2"/>
      <c r="W1" s="2"/>
      <c r="X1" s="2"/>
      <c r="Y1" s="2"/>
      <c r="Z1" s="2"/>
    </row>
    <row r="2" ht="12.75" customHeight="1">
      <c r="A2" s="3"/>
      <c r="B2" s="3"/>
      <c r="C2" s="3"/>
      <c r="D2" s="3"/>
      <c r="E2" s="3"/>
      <c r="F2" s="3"/>
      <c r="G2" s="3"/>
      <c r="H2" s="3"/>
      <c r="I2" s="3"/>
      <c r="J2" s="3"/>
      <c r="K2" s="3"/>
      <c r="L2" s="3"/>
      <c r="M2" s="3"/>
      <c r="N2" s="3"/>
      <c r="O2" s="3"/>
      <c r="P2" s="2"/>
      <c r="Q2" s="2"/>
      <c r="R2" s="2"/>
      <c r="S2" s="2"/>
      <c r="T2" s="2"/>
      <c r="U2" s="2"/>
      <c r="V2" s="2"/>
      <c r="W2" s="2"/>
      <c r="X2" s="2"/>
      <c r="Y2" s="2"/>
      <c r="Z2" s="2"/>
    </row>
    <row r="3" ht="12.75" customHeight="1">
      <c r="A3" s="3" t="s">
        <v>2</v>
      </c>
      <c r="B3" s="3"/>
      <c r="C3" s="3"/>
      <c r="D3" s="3"/>
      <c r="E3" s="3"/>
      <c r="F3" s="3"/>
      <c r="G3" s="3"/>
      <c r="H3" s="3"/>
      <c r="I3" s="3"/>
      <c r="J3" s="3"/>
      <c r="K3" s="3"/>
      <c r="L3" s="3"/>
      <c r="M3" s="3"/>
      <c r="N3" s="3"/>
      <c r="O3" s="3"/>
      <c r="P3" s="2"/>
      <c r="Q3" s="2"/>
      <c r="R3" s="2"/>
      <c r="S3" s="2"/>
      <c r="T3" s="2"/>
      <c r="U3" s="2"/>
      <c r="V3" s="2"/>
      <c r="W3" s="2"/>
      <c r="X3" s="2"/>
      <c r="Y3" s="2"/>
      <c r="Z3" s="2"/>
    </row>
    <row r="4" ht="24.75" customHeight="1">
      <c r="A4" s="3"/>
      <c r="B4" s="3"/>
      <c r="C4" s="3"/>
      <c r="D4" s="3"/>
      <c r="E4" s="4">
        <v>1.5</v>
      </c>
      <c r="F4" s="3"/>
      <c r="G4" s="3"/>
      <c r="H4" s="3"/>
      <c r="I4" s="3"/>
      <c r="J4" s="3"/>
      <c r="K4" s="3"/>
      <c r="L4" s="3"/>
      <c r="M4" s="3"/>
      <c r="N4" s="3"/>
      <c r="O4" s="3"/>
      <c r="P4" s="2"/>
      <c r="Q4" s="2"/>
      <c r="R4" s="2"/>
      <c r="S4" s="2"/>
      <c r="T4" s="2"/>
      <c r="U4" s="2"/>
      <c r="V4" s="2"/>
      <c r="W4" s="2"/>
      <c r="X4" s="2"/>
      <c r="Y4" s="2"/>
      <c r="Z4" s="2"/>
    </row>
    <row r="5" ht="12.75" customHeight="1">
      <c r="A5" s="3"/>
      <c r="B5" s="3"/>
      <c r="C5" s="3"/>
      <c r="D5" s="3"/>
      <c r="E5" s="3">
        <v>1.5</v>
      </c>
      <c r="F5" s="3"/>
      <c r="G5" s="3"/>
      <c r="H5" s="3"/>
      <c r="I5" s="3"/>
      <c r="J5" s="3"/>
      <c r="K5" s="3"/>
      <c r="L5" s="3"/>
      <c r="M5" s="3"/>
      <c r="N5" s="3"/>
      <c r="O5" s="3"/>
      <c r="P5" s="2"/>
      <c r="Q5" s="2"/>
      <c r="R5" s="2"/>
      <c r="S5" s="2"/>
      <c r="T5" s="2"/>
      <c r="U5" s="2"/>
      <c r="V5" s="2"/>
      <c r="W5" s="2"/>
      <c r="X5" s="2"/>
      <c r="Y5" s="2"/>
      <c r="Z5" s="2"/>
    </row>
    <row r="6" ht="12.75" customHeight="1">
      <c r="A6" s="3" t="s">
        <v>3</v>
      </c>
      <c r="B6" s="3"/>
      <c r="C6" s="3"/>
      <c r="D6" s="3"/>
      <c r="E6" s="5"/>
      <c r="F6" s="3"/>
      <c r="G6" s="3"/>
      <c r="H6" s="3"/>
      <c r="I6" s="3"/>
      <c r="J6" s="3"/>
      <c r="K6" s="3"/>
      <c r="L6" s="3"/>
      <c r="M6" s="3"/>
      <c r="N6" s="3"/>
      <c r="O6" s="3"/>
      <c r="P6" s="2"/>
      <c r="Q6" s="2"/>
      <c r="R6" s="2"/>
      <c r="S6" s="2"/>
      <c r="T6" s="2"/>
      <c r="U6" s="2"/>
      <c r="V6" s="2"/>
      <c r="W6" s="2"/>
      <c r="X6" s="2"/>
      <c r="Y6" s="2"/>
      <c r="Z6" s="2"/>
    </row>
    <row r="7" ht="24.75" customHeight="1">
      <c r="A7" s="3"/>
      <c r="B7" s="3"/>
      <c r="C7" s="3"/>
      <c r="D7" s="3"/>
      <c r="E7" s="4">
        <v>50000.0</v>
      </c>
      <c r="F7" s="3"/>
      <c r="G7" s="3"/>
      <c r="H7" s="3"/>
      <c r="I7" s="3"/>
      <c r="J7" s="3"/>
      <c r="K7" s="3"/>
      <c r="L7" s="3"/>
      <c r="M7" s="3"/>
      <c r="N7" s="3"/>
      <c r="O7" s="3"/>
      <c r="P7" s="2"/>
      <c r="Q7" s="2"/>
      <c r="R7" s="2"/>
      <c r="S7" s="2"/>
      <c r="T7" s="2"/>
      <c r="U7" s="2"/>
      <c r="V7" s="2"/>
      <c r="W7" s="2"/>
      <c r="X7" s="2"/>
      <c r="Y7" s="2"/>
      <c r="Z7" s="2"/>
    </row>
    <row r="8" ht="12.75" customHeight="1">
      <c r="A8" s="3"/>
      <c r="B8" s="3"/>
      <c r="C8" s="3"/>
      <c r="D8" s="3"/>
      <c r="E8" s="3"/>
      <c r="F8" s="3"/>
      <c r="G8" s="3"/>
      <c r="H8" s="3"/>
      <c r="I8" s="3"/>
      <c r="J8" s="3"/>
      <c r="K8" s="3"/>
      <c r="L8" s="3"/>
      <c r="M8" s="3"/>
      <c r="N8" s="3"/>
      <c r="O8" s="3"/>
      <c r="P8" s="2"/>
      <c r="Q8" s="2"/>
      <c r="R8" s="2"/>
      <c r="S8" s="2"/>
      <c r="T8" s="2"/>
      <c r="U8" s="2"/>
      <c r="V8" s="2"/>
      <c r="W8" s="2"/>
      <c r="X8" s="2"/>
      <c r="Y8" s="2"/>
      <c r="Z8" s="2"/>
    </row>
    <row r="9" ht="12.75" customHeight="1">
      <c r="A9" s="3" t="s">
        <v>4</v>
      </c>
      <c r="B9" s="3"/>
      <c r="C9" s="3"/>
      <c r="D9" s="3"/>
      <c r="E9" s="3"/>
      <c r="F9" s="3"/>
      <c r="G9" s="3"/>
      <c r="H9" s="3"/>
      <c r="I9" s="3"/>
      <c r="J9" s="3"/>
      <c r="K9" s="3"/>
      <c r="L9" s="3"/>
      <c r="M9" s="3"/>
      <c r="N9" s="3"/>
      <c r="O9" s="3"/>
      <c r="P9" s="2"/>
      <c r="Q9" s="2"/>
      <c r="R9" s="2"/>
      <c r="S9" s="2"/>
      <c r="T9" s="2"/>
      <c r="U9" s="2"/>
      <c r="V9" s="2"/>
      <c r="W9" s="2"/>
      <c r="X9" s="2"/>
      <c r="Y9" s="2"/>
      <c r="Z9" s="2"/>
    </row>
    <row r="10" ht="24.75" customHeight="1">
      <c r="A10" s="3"/>
      <c r="B10" s="3"/>
      <c r="C10" s="3"/>
      <c r="D10" s="3"/>
      <c r="E10" s="4">
        <v>40000.0</v>
      </c>
      <c r="F10" s="3"/>
      <c r="G10" s="3"/>
      <c r="H10" s="3"/>
      <c r="I10" s="3"/>
      <c r="J10" s="3"/>
      <c r="K10" s="3"/>
      <c r="L10" s="3"/>
      <c r="M10" s="3"/>
      <c r="N10" s="3"/>
      <c r="O10" s="3"/>
      <c r="P10" s="2"/>
      <c r="Q10" s="2"/>
      <c r="R10" s="2"/>
      <c r="S10" s="2"/>
      <c r="T10" s="2"/>
      <c r="U10" s="2"/>
      <c r="V10" s="2"/>
      <c r="W10" s="2"/>
      <c r="X10" s="2"/>
      <c r="Y10" s="2"/>
      <c r="Z10" s="2"/>
    </row>
    <row r="11" ht="12.75" customHeight="1">
      <c r="A11" s="3"/>
      <c r="B11" s="3"/>
      <c r="C11" s="3"/>
      <c r="D11" s="3"/>
      <c r="E11" s="3"/>
      <c r="F11" s="3"/>
      <c r="G11" s="3"/>
      <c r="H11" s="3"/>
      <c r="I11" s="3"/>
      <c r="J11" s="3"/>
      <c r="K11" s="3"/>
      <c r="L11" s="3"/>
      <c r="M11" s="3"/>
      <c r="N11" s="3"/>
      <c r="O11" s="3"/>
      <c r="P11" s="2"/>
      <c r="Q11" s="2"/>
      <c r="R11" s="2"/>
      <c r="S11" s="2"/>
      <c r="T11" s="2"/>
      <c r="U11" s="2"/>
      <c r="V11" s="2"/>
      <c r="W11" s="2"/>
      <c r="X11" s="2"/>
      <c r="Y11" s="2"/>
      <c r="Z11" s="2"/>
    </row>
    <row r="12" ht="12.75" customHeight="1">
      <c r="A12" s="3" t="s">
        <v>5</v>
      </c>
      <c r="B12" s="3"/>
      <c r="C12" s="3"/>
      <c r="D12" s="3"/>
      <c r="E12" s="3"/>
      <c r="F12" s="3"/>
      <c r="G12" s="3" t="s">
        <v>6</v>
      </c>
      <c r="H12" s="6">
        <f>E10/E13</f>
        <v>4</v>
      </c>
      <c r="I12" s="3"/>
      <c r="J12" s="3"/>
      <c r="K12" s="3"/>
      <c r="L12" s="3"/>
      <c r="M12" s="3"/>
      <c r="N12" s="3"/>
      <c r="O12" s="3"/>
      <c r="P12" s="2"/>
      <c r="Q12" s="2"/>
      <c r="R12" s="2"/>
      <c r="S12" s="2"/>
      <c r="T12" s="2"/>
      <c r="U12" s="2"/>
      <c r="V12" s="2"/>
      <c r="W12" s="2"/>
      <c r="X12" s="2"/>
      <c r="Y12" s="2"/>
      <c r="Z12" s="2"/>
    </row>
    <row r="13" ht="24.75" customHeight="1">
      <c r="A13" s="3"/>
      <c r="B13" s="3"/>
      <c r="C13" s="3"/>
      <c r="D13" s="3"/>
      <c r="E13" s="4">
        <v>10000.0</v>
      </c>
      <c r="F13" s="3"/>
      <c r="G13" s="3"/>
      <c r="H13" s="3"/>
      <c r="I13" s="3"/>
      <c r="J13" s="3"/>
      <c r="K13" s="3"/>
      <c r="L13" s="3"/>
      <c r="M13" s="3"/>
      <c r="N13" s="3"/>
      <c r="O13" s="3"/>
      <c r="P13" s="2"/>
      <c r="Q13" s="2"/>
      <c r="R13" s="2"/>
      <c r="S13" s="2"/>
      <c r="T13" s="2"/>
      <c r="U13" s="2"/>
      <c r="V13" s="2"/>
      <c r="W13" s="2"/>
      <c r="X13" s="2"/>
      <c r="Y13" s="2"/>
      <c r="Z13" s="2"/>
    </row>
    <row r="14" ht="12.75" customHeight="1">
      <c r="A14" s="3"/>
      <c r="B14" s="3"/>
      <c r="C14" s="3"/>
      <c r="D14" s="3"/>
      <c r="E14" s="3"/>
      <c r="F14" s="3"/>
      <c r="G14" s="3"/>
      <c r="H14" s="3"/>
      <c r="I14" s="3"/>
      <c r="J14" s="3"/>
      <c r="K14" s="3"/>
      <c r="L14" s="3"/>
      <c r="M14" s="3"/>
      <c r="N14" s="3"/>
      <c r="O14" s="3"/>
      <c r="P14" s="2"/>
      <c r="Q14" s="2"/>
      <c r="R14" s="2"/>
      <c r="S14" s="2"/>
      <c r="T14" s="2"/>
      <c r="U14" s="2"/>
      <c r="V14" s="2"/>
      <c r="W14" s="2"/>
      <c r="X14" s="2"/>
      <c r="Y14" s="2"/>
      <c r="Z14" s="2"/>
    </row>
    <row r="15" ht="12.75" customHeight="1">
      <c r="A15" s="3" t="s">
        <v>7</v>
      </c>
      <c r="B15" s="3"/>
      <c r="C15" s="3"/>
      <c r="D15" s="3"/>
      <c r="E15" s="3"/>
      <c r="F15" s="3"/>
      <c r="G15" s="3"/>
      <c r="H15" s="3"/>
      <c r="I15" s="3"/>
      <c r="J15" s="3"/>
      <c r="K15" s="3"/>
      <c r="L15" s="3"/>
      <c r="M15" s="3"/>
      <c r="N15" s="3"/>
      <c r="O15" s="3"/>
      <c r="P15" s="2"/>
      <c r="Q15" s="2"/>
      <c r="R15" s="2"/>
      <c r="S15" s="2"/>
      <c r="T15" s="2"/>
      <c r="U15" s="2"/>
      <c r="V15" s="2"/>
      <c r="W15" s="2"/>
      <c r="X15" s="2"/>
      <c r="Y15" s="2"/>
      <c r="Z15" s="2"/>
    </row>
    <row r="16" ht="24.75" customHeight="1">
      <c r="A16" s="3"/>
      <c r="B16" s="3"/>
      <c r="C16" s="3"/>
      <c r="D16" s="3"/>
      <c r="E16" s="7">
        <f>IF(E13="","",(E7-E10)/E13)</f>
        <v>1</v>
      </c>
      <c r="F16" s="3" t="s">
        <v>8</v>
      </c>
      <c r="G16" s="3"/>
      <c r="H16" s="3"/>
      <c r="I16" s="3"/>
      <c r="J16" s="3"/>
      <c r="K16" s="3"/>
      <c r="L16" s="3"/>
      <c r="M16" s="3"/>
      <c r="N16" s="3"/>
      <c r="O16" s="3"/>
      <c r="P16" s="2"/>
      <c r="Q16" s="2"/>
      <c r="R16" s="2"/>
      <c r="S16" s="2"/>
      <c r="T16" s="2"/>
      <c r="U16" s="2"/>
      <c r="V16" s="2"/>
      <c r="W16" s="2"/>
      <c r="X16" s="2"/>
      <c r="Y16" s="2"/>
      <c r="Z16" s="2"/>
    </row>
    <row r="17" ht="12.75" customHeight="1">
      <c r="A17" s="3"/>
      <c r="B17" s="3"/>
      <c r="C17" s="3"/>
      <c r="D17" s="3"/>
      <c r="E17" s="3"/>
      <c r="F17" s="3"/>
      <c r="G17" s="3"/>
      <c r="H17" s="3"/>
      <c r="I17" s="3"/>
      <c r="J17" s="3"/>
      <c r="K17" s="3"/>
      <c r="L17" s="3"/>
      <c r="M17" s="3"/>
      <c r="N17" s="3"/>
      <c r="O17" s="3"/>
      <c r="P17" s="2"/>
      <c r="Q17" s="2"/>
      <c r="R17" s="2"/>
      <c r="S17" s="2"/>
      <c r="T17" s="2"/>
      <c r="U17" s="2"/>
      <c r="V17" s="2"/>
      <c r="W17" s="2"/>
      <c r="X17" s="2"/>
      <c r="Y17" s="2"/>
      <c r="Z17" s="2"/>
    </row>
    <row r="18" ht="12.75" customHeight="1">
      <c r="A18" s="3" t="s">
        <v>9</v>
      </c>
      <c r="B18" s="3"/>
      <c r="C18" s="3"/>
      <c r="D18" s="3"/>
      <c r="E18" s="3"/>
      <c r="F18" s="3"/>
      <c r="G18" s="3"/>
      <c r="H18" s="3"/>
      <c r="I18" s="3"/>
      <c r="J18" s="3"/>
      <c r="K18" s="3"/>
      <c r="L18" s="3"/>
      <c r="M18" s="3"/>
      <c r="N18" s="3"/>
      <c r="O18" s="3"/>
      <c r="P18" s="2"/>
      <c r="Q18" s="2"/>
      <c r="R18" s="2"/>
      <c r="S18" s="2"/>
      <c r="T18" s="2"/>
      <c r="U18" s="2"/>
      <c r="V18" s="2"/>
      <c r="W18" s="2"/>
      <c r="X18" s="2"/>
      <c r="Y18" s="2"/>
      <c r="Z18" s="2"/>
    </row>
    <row r="19" ht="24.75" customHeight="1">
      <c r="A19" s="3"/>
      <c r="B19" s="3"/>
      <c r="C19" s="3"/>
      <c r="D19" s="3"/>
      <c r="E19" s="7">
        <f>IF(E13="","",(E7-E10)/E4)</f>
        <v>6666.666667</v>
      </c>
      <c r="F19" s="3"/>
      <c r="G19" s="3"/>
      <c r="H19" s="3"/>
      <c r="I19" s="3"/>
      <c r="J19" s="3"/>
      <c r="K19" s="3"/>
      <c r="L19" s="3"/>
      <c r="M19" s="3"/>
      <c r="N19" s="3"/>
      <c r="O19" s="3"/>
      <c r="P19" s="2"/>
      <c r="Q19" s="2"/>
      <c r="R19" s="2"/>
      <c r="S19" s="2"/>
      <c r="T19" s="2"/>
      <c r="U19" s="2"/>
      <c r="V19" s="2"/>
      <c r="W19" s="2"/>
      <c r="X19" s="2"/>
      <c r="Y19" s="2"/>
      <c r="Z19" s="2"/>
    </row>
    <row r="20" ht="12.75" customHeight="1">
      <c r="A20" s="3"/>
      <c r="B20" s="3"/>
      <c r="C20" s="3"/>
      <c r="D20" s="3"/>
      <c r="E20" s="3"/>
      <c r="F20" s="3"/>
      <c r="G20" s="3"/>
      <c r="H20" s="3"/>
      <c r="I20" s="3"/>
      <c r="J20" s="3"/>
      <c r="K20" s="3"/>
      <c r="L20" s="3"/>
      <c r="M20" s="3"/>
      <c r="N20" s="3"/>
      <c r="O20" s="3"/>
      <c r="P20" s="2"/>
      <c r="Q20" s="2"/>
      <c r="R20" s="2"/>
      <c r="S20" s="2"/>
      <c r="T20" s="2"/>
      <c r="U20" s="2"/>
      <c r="V20" s="2"/>
      <c r="W20" s="2"/>
      <c r="X20" s="2"/>
      <c r="Y20" s="2"/>
      <c r="Z20" s="2"/>
    </row>
    <row r="21" ht="12.75" customHeight="1">
      <c r="A21" s="3" t="s">
        <v>10</v>
      </c>
      <c r="B21" s="3"/>
      <c r="C21" s="3"/>
      <c r="D21" s="3"/>
      <c r="E21" s="3"/>
      <c r="F21" s="3"/>
      <c r="G21" s="3"/>
      <c r="H21" s="3"/>
      <c r="I21" s="3"/>
      <c r="J21" s="3"/>
      <c r="K21" s="3"/>
      <c r="L21" s="3"/>
      <c r="M21" s="3"/>
      <c r="N21" s="3"/>
      <c r="O21" s="3"/>
      <c r="P21" s="2"/>
      <c r="Q21" s="2"/>
      <c r="R21" s="2"/>
      <c r="S21" s="2"/>
      <c r="T21" s="2"/>
      <c r="U21" s="2"/>
      <c r="V21" s="2"/>
      <c r="W21" s="2"/>
      <c r="X21" s="2"/>
      <c r="Y21" s="2"/>
      <c r="Z21" s="2"/>
    </row>
    <row r="22" ht="24.75" customHeight="1">
      <c r="A22" s="3"/>
      <c r="B22" s="3"/>
      <c r="C22" s="3"/>
      <c r="D22" s="3"/>
      <c r="E22" s="7">
        <f>IF(E13="","",E19-E13)</f>
        <v>-3333.333333</v>
      </c>
      <c r="F22" s="3" t="s">
        <v>11</v>
      </c>
      <c r="G22" s="3"/>
      <c r="H22" s="3"/>
      <c r="I22" s="3"/>
      <c r="J22" s="3"/>
      <c r="K22" s="3"/>
      <c r="L22" s="3"/>
      <c r="M22" s="3"/>
      <c r="N22" s="3"/>
      <c r="O22" s="3"/>
      <c r="P22" s="2"/>
      <c r="Q22" s="2"/>
      <c r="R22" s="2"/>
      <c r="S22" s="2"/>
      <c r="T22" s="2"/>
      <c r="U22" s="2"/>
      <c r="V22" s="2"/>
      <c r="W22" s="2"/>
      <c r="X22" s="2"/>
      <c r="Y22" s="2"/>
      <c r="Z22" s="2"/>
    </row>
    <row r="23" ht="12.75" customHeight="1">
      <c r="A23" s="3"/>
      <c r="B23" s="3"/>
      <c r="C23" s="3"/>
      <c r="D23" s="3"/>
      <c r="E23" s="3"/>
      <c r="F23" s="3"/>
      <c r="G23" s="3"/>
      <c r="H23" s="3"/>
      <c r="I23" s="3"/>
      <c r="J23" s="3"/>
      <c r="K23" s="3"/>
      <c r="L23" s="3"/>
      <c r="M23" s="3"/>
      <c r="N23" s="3"/>
      <c r="O23" s="3"/>
      <c r="P23" s="2"/>
      <c r="Q23" s="2"/>
      <c r="R23" s="2"/>
      <c r="S23" s="2"/>
      <c r="T23" s="2"/>
      <c r="U23" s="2"/>
      <c r="V23" s="2"/>
      <c r="W23" s="2"/>
      <c r="X23" s="2"/>
      <c r="Y23" s="2"/>
      <c r="Z23" s="2"/>
    </row>
    <row r="24" ht="12.75" customHeight="1">
      <c r="A24" s="3"/>
      <c r="B24" s="3"/>
      <c r="C24" s="3"/>
      <c r="D24" s="3"/>
      <c r="E24" s="3"/>
      <c r="F24" s="3"/>
      <c r="G24" s="3"/>
      <c r="H24" s="3"/>
      <c r="I24" s="3"/>
      <c r="J24" s="3"/>
      <c r="K24" s="3"/>
      <c r="L24" s="3"/>
      <c r="M24" s="3"/>
      <c r="N24" s="3"/>
      <c r="O24" s="3"/>
      <c r="P24" s="2"/>
      <c r="Q24" s="2"/>
      <c r="R24" s="2"/>
      <c r="S24" s="2"/>
      <c r="T24" s="2"/>
      <c r="U24" s="2"/>
      <c r="V24" s="2"/>
      <c r="W24" s="2"/>
      <c r="X24" s="2"/>
      <c r="Y24" s="2"/>
      <c r="Z24" s="2"/>
    </row>
    <row r="25" ht="12.75" customHeight="1">
      <c r="A25" s="3"/>
      <c r="B25" s="3"/>
      <c r="C25" s="3"/>
      <c r="D25" s="3"/>
      <c r="E25" s="3"/>
      <c r="F25" s="3"/>
      <c r="G25" s="3"/>
      <c r="H25" s="3"/>
      <c r="I25" s="3"/>
      <c r="J25" s="3"/>
      <c r="K25" s="3"/>
      <c r="L25" s="3"/>
      <c r="M25" s="3"/>
      <c r="N25" s="3"/>
      <c r="O25" s="3"/>
      <c r="P25" s="2"/>
      <c r="Q25" s="2"/>
      <c r="R25" s="2"/>
      <c r="S25" s="2"/>
      <c r="T25" s="2"/>
      <c r="U25" s="2"/>
      <c r="V25" s="2"/>
      <c r="W25" s="2"/>
      <c r="X25" s="2"/>
      <c r="Y25" s="2"/>
      <c r="Z25" s="2"/>
    </row>
    <row r="26" ht="12.75" customHeight="1">
      <c r="A26" s="3"/>
      <c r="B26" s="3"/>
      <c r="C26" s="3"/>
      <c r="D26" s="3"/>
      <c r="E26" s="3"/>
      <c r="F26" s="3"/>
      <c r="G26" s="3"/>
      <c r="H26" s="3"/>
      <c r="I26" s="3"/>
      <c r="J26" s="3"/>
      <c r="K26" s="3"/>
      <c r="L26" s="3"/>
      <c r="M26" s="3"/>
      <c r="N26" s="3"/>
      <c r="O26" s="3"/>
      <c r="P26" s="2"/>
      <c r="Q26" s="2"/>
      <c r="R26" s="2"/>
      <c r="S26" s="2"/>
      <c r="T26" s="2"/>
      <c r="U26" s="2"/>
      <c r="V26" s="2"/>
      <c r="W26" s="2"/>
      <c r="X26" s="2"/>
      <c r="Y26" s="2"/>
      <c r="Z26" s="2"/>
    </row>
    <row r="27" ht="12.75" customHeight="1">
      <c r="A27" s="3"/>
      <c r="B27" s="3"/>
      <c r="C27" s="3"/>
      <c r="D27" s="3"/>
      <c r="E27" s="3"/>
      <c r="F27" s="3"/>
      <c r="G27" s="3"/>
      <c r="H27" s="3"/>
      <c r="I27" s="3"/>
      <c r="J27" s="3"/>
      <c r="K27" s="3"/>
      <c r="L27" s="3"/>
      <c r="M27" s="3"/>
      <c r="N27" s="3"/>
      <c r="O27" s="3"/>
      <c r="P27" s="2"/>
      <c r="Q27" s="2"/>
      <c r="R27" s="2"/>
      <c r="S27" s="2"/>
      <c r="T27" s="2"/>
      <c r="U27" s="2"/>
      <c r="V27" s="2"/>
      <c r="W27" s="2"/>
      <c r="X27" s="2"/>
      <c r="Y27" s="2"/>
      <c r="Z27" s="2"/>
    </row>
    <row r="28" ht="12.75" customHeight="1">
      <c r="A28" s="3"/>
      <c r="B28" s="3"/>
      <c r="C28" s="3"/>
      <c r="D28" s="3"/>
      <c r="E28" s="3"/>
      <c r="F28" s="3"/>
      <c r="G28" s="3"/>
      <c r="H28" s="3"/>
      <c r="I28" s="3"/>
      <c r="J28" s="3"/>
      <c r="K28" s="3"/>
      <c r="L28" s="3"/>
      <c r="M28" s="3"/>
      <c r="N28" s="3"/>
      <c r="O28" s="3"/>
      <c r="P28" s="2"/>
      <c r="Q28" s="2"/>
      <c r="R28" s="2"/>
      <c r="S28" s="2"/>
      <c r="T28" s="2"/>
      <c r="U28" s="2"/>
      <c r="V28" s="2"/>
      <c r="W28" s="2"/>
      <c r="X28" s="2"/>
      <c r="Y28" s="2"/>
      <c r="Z28" s="2"/>
    </row>
    <row r="29"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8"/>
      <c r="B67" s="8"/>
      <c r="C67" s="8"/>
      <c r="D67" s="8"/>
      <c r="E67" s="8"/>
      <c r="F67" s="8"/>
      <c r="G67" s="8"/>
      <c r="H67" s="8"/>
      <c r="I67" s="8"/>
      <c r="J67" s="8"/>
      <c r="K67" s="8"/>
      <c r="L67" s="8"/>
      <c r="M67" s="8"/>
      <c r="N67" s="8"/>
      <c r="O67" s="8"/>
      <c r="P67" s="8"/>
      <c r="Q67" s="8"/>
      <c r="R67" s="8"/>
      <c r="S67" s="8"/>
      <c r="T67" s="8"/>
      <c r="U67" s="8"/>
      <c r="V67" s="8"/>
      <c r="W67" s="8"/>
      <c r="X67" s="8"/>
      <c r="Y67" s="8"/>
      <c r="Z67" s="8"/>
    </row>
    <row r="68" ht="12.75" customHeight="1">
      <c r="A68" s="8"/>
      <c r="B68" s="8"/>
      <c r="C68" s="8"/>
      <c r="D68" s="8"/>
      <c r="E68" s="8"/>
      <c r="F68" s="8"/>
      <c r="G68" s="8"/>
      <c r="H68" s="8"/>
      <c r="I68" s="8"/>
      <c r="J68" s="8"/>
      <c r="K68" s="8"/>
      <c r="L68" s="8"/>
      <c r="M68" s="8"/>
      <c r="N68" s="8"/>
      <c r="O68" s="8"/>
      <c r="P68" s="8"/>
      <c r="Q68" s="8"/>
      <c r="R68" s="8"/>
      <c r="S68" s="8"/>
      <c r="T68" s="8"/>
      <c r="U68" s="8"/>
      <c r="V68" s="8"/>
      <c r="W68" s="8"/>
      <c r="X68" s="8"/>
      <c r="Y68" s="8"/>
      <c r="Z68" s="8"/>
    </row>
    <row r="69" ht="12.75" customHeight="1">
      <c r="A69" s="8"/>
      <c r="B69" s="8"/>
      <c r="C69" s="8"/>
      <c r="D69" s="8"/>
      <c r="E69" s="8"/>
      <c r="F69" s="8"/>
      <c r="G69" s="8"/>
      <c r="H69" s="8"/>
      <c r="I69" s="8"/>
      <c r="J69" s="8"/>
      <c r="K69" s="8"/>
      <c r="L69" s="8"/>
      <c r="M69" s="8"/>
      <c r="N69" s="8"/>
      <c r="O69" s="8"/>
      <c r="P69" s="8"/>
      <c r="Q69" s="8"/>
      <c r="R69" s="8"/>
      <c r="S69" s="8"/>
      <c r="T69" s="8"/>
      <c r="U69" s="8"/>
      <c r="V69" s="8"/>
      <c r="W69" s="8"/>
      <c r="X69" s="8"/>
      <c r="Y69" s="8"/>
      <c r="Z69" s="8"/>
    </row>
    <row r="70" ht="12.75" customHeight="1">
      <c r="A70" s="8"/>
      <c r="B70" s="8"/>
      <c r="C70" s="8"/>
      <c r="D70" s="8"/>
      <c r="E70" s="8"/>
      <c r="F70" s="8"/>
      <c r="G70" s="8"/>
      <c r="H70" s="8"/>
      <c r="I70" s="8"/>
      <c r="J70" s="8"/>
      <c r="K70" s="8"/>
      <c r="L70" s="8"/>
      <c r="M70" s="8"/>
      <c r="N70" s="8"/>
      <c r="O70" s="8"/>
      <c r="P70" s="8"/>
      <c r="Q70" s="8"/>
      <c r="R70" s="8"/>
      <c r="S70" s="8"/>
      <c r="T70" s="8"/>
      <c r="U70" s="8"/>
      <c r="V70" s="8"/>
      <c r="W70" s="8"/>
      <c r="X70" s="8"/>
      <c r="Y70" s="8"/>
      <c r="Z70" s="8"/>
    </row>
    <row r="71" ht="12.75" customHeight="1">
      <c r="A71" s="8"/>
      <c r="B71" s="8"/>
      <c r="C71" s="8"/>
      <c r="D71" s="8"/>
      <c r="E71" s="8"/>
      <c r="F71" s="8"/>
      <c r="G71" s="8"/>
      <c r="H71" s="8"/>
      <c r="I71" s="8"/>
      <c r="J71" s="8"/>
      <c r="K71" s="8"/>
      <c r="L71" s="8"/>
      <c r="M71" s="8"/>
      <c r="N71" s="8"/>
      <c r="O71" s="8"/>
      <c r="P71" s="8"/>
      <c r="Q71" s="8"/>
      <c r="R71" s="8"/>
      <c r="S71" s="8"/>
      <c r="T71" s="8"/>
      <c r="U71" s="8"/>
      <c r="V71" s="8"/>
      <c r="W71" s="8"/>
      <c r="X71" s="8"/>
      <c r="Y71" s="8"/>
      <c r="Z71" s="8"/>
    </row>
    <row r="72" ht="12.75" customHeight="1">
      <c r="A72" s="8"/>
      <c r="B72" s="8"/>
      <c r="C72" s="8"/>
      <c r="D72" s="8"/>
      <c r="E72" s="8"/>
      <c r="F72" s="8"/>
      <c r="G72" s="8"/>
      <c r="H72" s="8"/>
      <c r="I72" s="8"/>
      <c r="J72" s="8"/>
      <c r="K72" s="8"/>
      <c r="L72" s="8"/>
      <c r="M72" s="8"/>
      <c r="N72" s="8"/>
      <c r="O72" s="8"/>
      <c r="P72" s="8"/>
      <c r="Q72" s="8"/>
      <c r="R72" s="8"/>
      <c r="S72" s="8"/>
      <c r="T72" s="8"/>
      <c r="U72" s="8"/>
      <c r="V72" s="8"/>
      <c r="W72" s="8"/>
      <c r="X72" s="8"/>
      <c r="Y72" s="8"/>
      <c r="Z72" s="8"/>
    </row>
    <row r="73" ht="12.7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2.7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2.7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2.7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2.7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2.7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2.7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2.7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2.7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2.7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2.7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2.7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2.7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2.7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2.7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2.7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2.7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2.7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2.7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2.7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2.7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2.7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2.7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2.7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2.7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2.7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2.7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2.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2.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2.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2.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2.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2.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2.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2.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2.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2.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2.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2.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2.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2.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2.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2.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2.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2.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2.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2.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2.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2.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2.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2.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2.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2.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2.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2.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2.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2.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2.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2.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2.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2.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2.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2.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2.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2.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2.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2.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2.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2.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2.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2.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2.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2.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2.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2.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2.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2.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2.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2.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2.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2.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2.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2.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2.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2.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2.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2.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2.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2.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2.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2.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2.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2.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2.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2.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2.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2.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2.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2.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2.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2.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2.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2.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2.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2.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2.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2.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2.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2.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2.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2.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2.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2.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2.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2.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2.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2.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2.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2.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2.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2.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2.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2.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2.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2.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2.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2.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2.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2.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2.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2.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2.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2.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2.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2.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2.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2.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2.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2.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2.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2.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2.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2.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2.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2.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2.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2.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2.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2.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2.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2.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2.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2.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2.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2.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2.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2.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2.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2.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2.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2.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2.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2.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2.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2.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2.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2.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2.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2.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2.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2.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2.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2.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2.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2.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2.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2.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2.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2.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2.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2.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2.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2.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2.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2.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2.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2.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2.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2.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2.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2.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2.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2.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2.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2.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2.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2.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2.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2.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2.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2.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2.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2.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2.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2.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2.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2.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2.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2.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2.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2.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2.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2.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2.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2.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2.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2.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2.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2.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2.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2.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2.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2.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2.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2.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2.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2.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2.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2.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2.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2.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2.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2.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2.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2.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2.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2.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2.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2.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2.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2.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2.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2.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2.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2.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2.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2.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2.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2.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2.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2.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2.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2.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2.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2.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2.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2.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2.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2.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2.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2.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2.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2.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2.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2.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2.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2.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2.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2.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2.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2.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2.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2.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2.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2.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2.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2.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2.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2.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2.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2.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2.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2.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2.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2.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2.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2.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2.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2.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2.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2.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2.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2.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2.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2.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2.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2.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2.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2.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2.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2.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2.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2.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2.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2.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2.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2.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2.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2.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2.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2.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2.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2.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2.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2.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2.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2.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2.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2.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2.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2.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2.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2.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2.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2.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2.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2.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2.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2.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2.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2.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2.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2.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2.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2.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2.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2.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2.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2.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2.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2.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2.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2.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2.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2.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2.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2.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2.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2.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2.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2.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2.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2.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2.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2.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2.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2.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2.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2.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2.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2.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2.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2.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2.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2.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2.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2.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2.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2.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2.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2.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2.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2.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2.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2.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2.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2.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2.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2.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2.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2.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2.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2.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2.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2.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2.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2.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2.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2.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2.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2.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2.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2.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2.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2.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2.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2.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2.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2.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2.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2.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2.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2.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2.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2.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2.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2.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2.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2.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2.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2.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2.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2.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2.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2.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2.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2.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2.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2.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2.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2.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2.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2.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2.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2.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2.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2.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2.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2.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2.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2.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2.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2.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2.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2.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2.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2.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2.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2.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2.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2.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2.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2.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2.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2.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2.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2.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2.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2.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2.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2.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2.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2.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2.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2.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2.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2.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2.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2.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2.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2.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2.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2.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2.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2.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2.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2.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2.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2.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2.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2.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2.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2.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2.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2.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2.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2.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2.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2.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2.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2.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2.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2.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2.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2.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2.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2.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2.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2.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2.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2.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2.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2.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2.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2.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2.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2.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2.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2.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2.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2.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2.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2.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2.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2.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2.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2.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2.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2.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2.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2.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2.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2.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2.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2.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2.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2.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2.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2.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2.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2.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2.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2.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2.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2.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2.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2.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2.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2.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2.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2.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2.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2.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2.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2.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2.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2.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2.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2.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2.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2.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2.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2.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2.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2.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2.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2.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2.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2.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2.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2.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2.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2.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2.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2.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2.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2.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2.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2.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2.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2.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2.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2.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2.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2.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2.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2.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2.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2.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2.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2.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2.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2.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2.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2.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2.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2.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2.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2.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2.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2.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2.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2.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2.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2.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2.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2.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2.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2.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2.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2.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2.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2.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2.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2.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2.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2.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2.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2.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2.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2.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2.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2.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2.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2.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2.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2.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2.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2.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2.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2.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2.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2.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2.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2.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2.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2.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2.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2.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2.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2.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2.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2.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2.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2.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2.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2.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2.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2.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2.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2.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2.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2.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2.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2.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2.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2.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2.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2.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2.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2.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2.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2.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2.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2.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2.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2.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2.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2.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2.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2.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2.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2.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2.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2.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2.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2.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2.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2.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2.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2.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2.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2.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2.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2.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2.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2.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2.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2.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2.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2.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2.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2.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2.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2.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2.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2.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2.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2.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2.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2.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2.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2.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2.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2.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2.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2.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2.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2.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2.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2.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2.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2.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2.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2.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2.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2.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2.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2.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2.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2.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2.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2.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2.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2.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2.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2.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2.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2.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2.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2.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2.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2.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2.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2.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2.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2.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2.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2.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2.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2.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2.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2.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2.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2.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2.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2.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2.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2.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2.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2.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2.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2.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2.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2.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2.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2.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2.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2.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2.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2.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2.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2.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2.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2.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2.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2.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2.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2.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2.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2.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2.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2.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2.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2.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2.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2.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2.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2.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2.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2.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2.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2.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2.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2.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2.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2.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2.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2.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2.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2.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2.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2.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2.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2.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2.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2.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2.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2.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2.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2.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2.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2.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2.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2.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2.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2.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2.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2.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2.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2.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2.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2.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2.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2.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2.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2.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2.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2.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2.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2.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2.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2.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2.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2.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2.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2.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2.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2.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2.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2.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2.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2.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2.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2.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2.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2.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2.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2.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2.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2.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2.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2.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2.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2.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2.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2.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2.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2.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2.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2.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2.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2.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2.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2.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2.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2.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2.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2.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2.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2.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2.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2.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2.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2.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2.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2.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2.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2.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2.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2.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2.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2.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2.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2.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2.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2.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2.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2.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2.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2.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2.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2.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2.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2.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2.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2.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2.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2.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2.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2.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2.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2.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2.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2.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2.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2.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2.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2.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2.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2.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2.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2.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2.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2.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2.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2.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12.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12.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12.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12.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12.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12.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12.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12.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12.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12.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12.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12.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12.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12.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12.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12.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12.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12.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12.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12.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12.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12.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12.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12.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12.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12.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12.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12.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12.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12.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12.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12.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12.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12.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12.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12.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12.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ht="12.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ht="12.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ht="12.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ht="12.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12.57"/>
    <col customWidth="1" min="3" max="3" width="13.14"/>
    <col customWidth="1" min="4" max="4" width="12.57"/>
    <col customWidth="1" min="5" max="5" width="8.0"/>
    <col customWidth="1" min="6" max="6" width="12.14"/>
    <col customWidth="1" min="7" max="8" width="8.0"/>
    <col customWidth="1" min="9" max="9" width="24.71"/>
    <col customWidth="1" min="10" max="10" width="12.14"/>
    <col customWidth="1" min="11" max="26" width="8.0"/>
  </cols>
  <sheetData>
    <row r="1" ht="41.25" customHeight="1">
      <c r="A1" s="9" t="s">
        <v>12</v>
      </c>
      <c r="B1" s="10"/>
      <c r="C1" s="10"/>
      <c r="D1" s="10"/>
      <c r="E1" s="10"/>
      <c r="F1" s="10"/>
      <c r="G1" s="10"/>
      <c r="H1" s="10"/>
      <c r="I1" s="10"/>
      <c r="J1" s="10"/>
      <c r="K1" s="11"/>
      <c r="L1" s="11"/>
      <c r="M1" s="11"/>
      <c r="N1" s="11"/>
      <c r="O1" s="11"/>
      <c r="P1" s="11"/>
      <c r="Q1" s="11"/>
      <c r="R1" s="11"/>
      <c r="S1" s="11"/>
      <c r="T1" s="11"/>
      <c r="U1" s="11"/>
      <c r="V1" s="11"/>
      <c r="W1" s="11"/>
      <c r="X1" s="11"/>
      <c r="Y1" s="11"/>
    </row>
    <row r="2" ht="12.75" customHeight="1">
      <c r="A2" s="12" t="s">
        <v>13</v>
      </c>
      <c r="B2" s="13"/>
      <c r="C2" s="14"/>
      <c r="D2" s="14"/>
      <c r="E2" s="15" t="s">
        <v>14</v>
      </c>
      <c r="F2" s="14"/>
      <c r="G2" s="16" t="s">
        <v>15</v>
      </c>
      <c r="H2" s="14" t="s">
        <v>16</v>
      </c>
      <c r="I2" s="14"/>
      <c r="J2" s="17"/>
      <c r="K2" s="11"/>
      <c r="L2" s="11"/>
      <c r="M2" s="11"/>
      <c r="N2" s="11"/>
      <c r="O2" s="11"/>
      <c r="P2" s="11"/>
      <c r="Q2" s="11"/>
      <c r="R2" s="11"/>
      <c r="S2" s="11"/>
      <c r="T2" s="11"/>
      <c r="U2" s="11"/>
      <c r="V2" s="11"/>
      <c r="W2" s="11"/>
      <c r="X2" s="11"/>
      <c r="Y2" s="11"/>
    </row>
    <row r="3" ht="12.75" customHeight="1">
      <c r="A3" s="3"/>
      <c r="B3" s="18"/>
      <c r="C3" s="17"/>
      <c r="D3" s="17" t="s">
        <v>17</v>
      </c>
      <c r="E3" s="19" t="s">
        <v>18</v>
      </c>
      <c r="F3" s="17"/>
      <c r="G3" s="20" t="s">
        <v>19</v>
      </c>
      <c r="H3" s="17" t="s">
        <v>20</v>
      </c>
      <c r="I3" s="17" t="s">
        <v>21</v>
      </c>
      <c r="J3" s="17" t="s">
        <v>22</v>
      </c>
      <c r="K3" s="11"/>
      <c r="L3" s="11"/>
      <c r="M3" s="11"/>
      <c r="N3" s="11"/>
      <c r="O3" s="11"/>
      <c r="P3" s="11"/>
      <c r="Q3" s="11"/>
      <c r="R3" s="11"/>
      <c r="S3" s="11"/>
      <c r="T3" s="11"/>
      <c r="U3" s="11"/>
      <c r="V3" s="11"/>
      <c r="W3" s="11"/>
      <c r="X3" s="11"/>
      <c r="Y3" s="11"/>
    </row>
    <row r="4" ht="12.75" customHeight="1">
      <c r="A4" s="21" t="s">
        <v>23</v>
      </c>
      <c r="B4" s="22" t="s">
        <v>24</v>
      </c>
      <c r="C4" s="23" t="s">
        <v>25</v>
      </c>
      <c r="D4" s="24" t="s">
        <v>26</v>
      </c>
      <c r="E4" s="25" t="s">
        <v>27</v>
      </c>
      <c r="F4" s="23" t="s">
        <v>28</v>
      </c>
      <c r="G4" s="26" t="s">
        <v>6</v>
      </c>
      <c r="H4" s="24" t="s">
        <v>29</v>
      </c>
      <c r="I4" s="24" t="s">
        <v>30</v>
      </c>
      <c r="J4" s="24" t="s">
        <v>31</v>
      </c>
      <c r="K4" s="11"/>
      <c r="L4" s="11"/>
      <c r="M4" s="11"/>
      <c r="N4" s="11"/>
      <c r="O4" s="11"/>
      <c r="P4" s="11"/>
      <c r="Q4" s="11"/>
      <c r="R4" s="11"/>
      <c r="S4" s="11"/>
      <c r="T4" s="11"/>
      <c r="U4" s="11"/>
      <c r="V4" s="11"/>
      <c r="W4" s="11"/>
      <c r="X4" s="11"/>
      <c r="Y4" s="11"/>
    </row>
    <row r="5" ht="12.75" customHeight="1">
      <c r="A5" s="21" t="s">
        <v>32</v>
      </c>
      <c r="B5" s="27">
        <f t="shared" ref="B5:D5" si="1">SUM(B7:B21)</f>
        <v>772441.59</v>
      </c>
      <c r="C5" s="24">
        <f t="shared" si="1"/>
        <v>434398.69</v>
      </c>
      <c r="D5" s="24">
        <f t="shared" si="1"/>
        <v>338042.9</v>
      </c>
      <c r="E5" s="25">
        <f>D5/B5</f>
        <v>0.4376290769</v>
      </c>
      <c r="F5" s="24">
        <f>SUM(F7:F21)</f>
        <v>283327.1</v>
      </c>
      <c r="G5" s="26">
        <f>C5/F5</f>
        <v>1.533205578</v>
      </c>
      <c r="H5" s="24">
        <f>D5/F5</f>
        <v>1.193118837</v>
      </c>
      <c r="I5" s="24">
        <f t="shared" ref="I5:J5" si="2">SUM(I7:I21)</f>
        <v>225361.9333</v>
      </c>
      <c r="J5" s="24">
        <f t="shared" si="2"/>
        <v>185974.1179</v>
      </c>
      <c r="K5" s="11"/>
      <c r="L5" s="11"/>
      <c r="M5" s="11"/>
      <c r="N5" s="11"/>
      <c r="O5" s="11"/>
      <c r="P5" s="11"/>
      <c r="Q5" s="11"/>
      <c r="R5" s="11"/>
      <c r="S5" s="11"/>
      <c r="T5" s="11"/>
      <c r="U5" s="11"/>
      <c r="V5" s="11"/>
      <c r="W5" s="11"/>
      <c r="X5" s="11"/>
      <c r="Y5" s="11"/>
    </row>
    <row r="6" ht="12.75" customHeight="1">
      <c r="A6" s="28"/>
      <c r="B6" s="29"/>
      <c r="C6" s="30"/>
      <c r="D6" s="30"/>
      <c r="E6" s="31"/>
      <c r="F6" s="30"/>
      <c r="G6" s="32"/>
      <c r="H6" s="30"/>
      <c r="I6" s="30"/>
      <c r="J6" s="30"/>
      <c r="K6" s="11"/>
      <c r="L6" s="11"/>
      <c r="M6" s="11"/>
      <c r="N6" s="11"/>
      <c r="O6" s="11"/>
      <c r="P6" s="11"/>
      <c r="Q6" s="11"/>
      <c r="R6" s="11"/>
      <c r="S6" s="11"/>
      <c r="T6" s="11"/>
      <c r="U6" s="11"/>
      <c r="V6" s="11"/>
      <c r="W6" s="11"/>
      <c r="X6" s="11"/>
      <c r="Y6" s="11"/>
    </row>
    <row r="7" ht="12.75" customHeight="1">
      <c r="A7" s="28" t="s">
        <v>33</v>
      </c>
      <c r="B7" s="30">
        <v>200000.0</v>
      </c>
      <c r="C7" s="30">
        <v>98000.0</v>
      </c>
      <c r="D7" s="30">
        <f t="shared" ref="D7:D13" si="3">B7-C7</f>
        <v>102000</v>
      </c>
      <c r="E7" s="31">
        <f t="shared" ref="E7:E13" si="4">D7/B7</f>
        <v>0.51</v>
      </c>
      <c r="F7" s="30">
        <v>55000.0</v>
      </c>
      <c r="G7" s="32">
        <f t="shared" ref="G7:G13" si="5">C7/F7</f>
        <v>1.781818182</v>
      </c>
      <c r="H7" s="30">
        <f t="shared" ref="H7:H13" si="6">D7/F7</f>
        <v>1.854545455</v>
      </c>
      <c r="I7" s="30">
        <f t="shared" ref="I7:I13" si="7">D7/1.5</f>
        <v>68000</v>
      </c>
      <c r="J7" s="30">
        <f t="shared" ref="J7:J13" si="8">(C7*H7)-C7</f>
        <v>83745.45455</v>
      </c>
      <c r="K7" s="11"/>
      <c r="L7" s="11"/>
      <c r="M7" s="11"/>
      <c r="N7" s="11"/>
      <c r="O7" s="11"/>
      <c r="P7" s="11"/>
      <c r="Q7" s="11"/>
      <c r="R7" s="11"/>
      <c r="S7" s="11"/>
      <c r="T7" s="11"/>
      <c r="U7" s="11"/>
      <c r="V7" s="11"/>
      <c r="W7" s="11"/>
      <c r="X7" s="11"/>
      <c r="Y7" s="11"/>
    </row>
    <row r="8" ht="12.75" customHeight="1">
      <c r="A8" s="28" t="s">
        <v>34</v>
      </c>
      <c r="B8" s="30">
        <v>200000.0</v>
      </c>
      <c r="C8" s="30">
        <v>88000.0</v>
      </c>
      <c r="D8" s="30">
        <f t="shared" si="3"/>
        <v>112000</v>
      </c>
      <c r="E8" s="31">
        <f t="shared" si="4"/>
        <v>0.56</v>
      </c>
      <c r="F8" s="30">
        <v>55000.0</v>
      </c>
      <c r="G8" s="32">
        <f t="shared" si="5"/>
        <v>1.6</v>
      </c>
      <c r="H8" s="30">
        <f t="shared" si="6"/>
        <v>2.036363636</v>
      </c>
      <c r="I8" s="30">
        <f t="shared" si="7"/>
        <v>74666.66667</v>
      </c>
      <c r="J8" s="30">
        <f t="shared" si="8"/>
        <v>91200</v>
      </c>
      <c r="K8" s="11"/>
      <c r="L8" s="11"/>
      <c r="M8" s="11"/>
      <c r="N8" s="11"/>
      <c r="O8" s="11"/>
      <c r="P8" s="11"/>
      <c r="Q8" s="11"/>
      <c r="R8" s="11"/>
      <c r="S8" s="11"/>
      <c r="T8" s="11"/>
      <c r="U8" s="11"/>
      <c r="V8" s="11"/>
      <c r="W8" s="11"/>
      <c r="X8" s="11"/>
      <c r="Y8" s="11"/>
    </row>
    <row r="9" ht="12.75" customHeight="1">
      <c r="A9" s="28" t="s">
        <v>35</v>
      </c>
      <c r="B9" s="30">
        <v>42289.0</v>
      </c>
      <c r="C9" s="30">
        <v>28943.0</v>
      </c>
      <c r="D9" s="30">
        <f t="shared" si="3"/>
        <v>13346</v>
      </c>
      <c r="E9" s="31">
        <f t="shared" si="4"/>
        <v>0.3155903426</v>
      </c>
      <c r="F9" s="30">
        <v>51817.0</v>
      </c>
      <c r="G9" s="32">
        <f t="shared" si="5"/>
        <v>0.5585618619</v>
      </c>
      <c r="H9" s="30">
        <f t="shared" si="6"/>
        <v>0.2575602601</v>
      </c>
      <c r="I9" s="30">
        <f t="shared" si="7"/>
        <v>8897.333333</v>
      </c>
      <c r="J9" s="30">
        <f t="shared" si="8"/>
        <v>-21488.43339</v>
      </c>
      <c r="K9" s="11"/>
      <c r="L9" s="11"/>
      <c r="M9" s="11"/>
      <c r="N9" s="11"/>
      <c r="O9" s="11"/>
      <c r="P9" s="11"/>
      <c r="Q9" s="11"/>
      <c r="R9" s="11"/>
      <c r="S9" s="11"/>
      <c r="T9" s="11"/>
      <c r="U9" s="11"/>
      <c r="V9" s="11"/>
      <c r="W9" s="11"/>
      <c r="X9" s="11"/>
      <c r="Y9" s="11"/>
    </row>
    <row r="10" ht="12.75" customHeight="1">
      <c r="A10" s="28" t="s">
        <v>36</v>
      </c>
      <c r="B10" s="30">
        <v>174069.7</v>
      </c>
      <c r="C10" s="30">
        <v>117586.6</v>
      </c>
      <c r="D10" s="30">
        <f t="shared" si="3"/>
        <v>56483.1</v>
      </c>
      <c r="E10" s="31">
        <f t="shared" si="4"/>
        <v>0.3244855365</v>
      </c>
      <c r="F10" s="30">
        <v>47525.64</v>
      </c>
      <c r="G10" s="32">
        <f t="shared" si="5"/>
        <v>2.474171837</v>
      </c>
      <c r="H10" s="30">
        <f t="shared" si="6"/>
        <v>1.188476368</v>
      </c>
      <c r="I10" s="30">
        <f t="shared" si="7"/>
        <v>37655.4</v>
      </c>
      <c r="J10" s="30">
        <f t="shared" si="8"/>
        <v>22162.29526</v>
      </c>
      <c r="K10" s="11"/>
      <c r="L10" s="11"/>
      <c r="M10" s="11"/>
      <c r="N10" s="11"/>
      <c r="O10" s="11"/>
      <c r="P10" s="11"/>
      <c r="Q10" s="11"/>
      <c r="R10" s="11"/>
      <c r="S10" s="11"/>
      <c r="T10" s="11"/>
      <c r="U10" s="11"/>
      <c r="V10" s="11"/>
      <c r="W10" s="11"/>
      <c r="X10" s="11"/>
      <c r="Y10" s="11"/>
    </row>
    <row r="11" ht="12.75" customHeight="1">
      <c r="A11" s="28" t="s">
        <v>37</v>
      </c>
      <c r="B11" s="30">
        <v>34823.07</v>
      </c>
      <c r="C11" s="30">
        <v>21534.64</v>
      </c>
      <c r="D11" s="30">
        <f t="shared" si="3"/>
        <v>13288.43</v>
      </c>
      <c r="E11" s="31">
        <f t="shared" si="4"/>
        <v>0.3815984633</v>
      </c>
      <c r="F11" s="30">
        <v>18038.67</v>
      </c>
      <c r="G11" s="32">
        <f t="shared" si="5"/>
        <v>1.1938042</v>
      </c>
      <c r="H11" s="30">
        <f t="shared" si="6"/>
        <v>0.7366635123</v>
      </c>
      <c r="I11" s="30">
        <f t="shared" si="7"/>
        <v>8858.953333</v>
      </c>
      <c r="J11" s="30">
        <f t="shared" si="8"/>
        <v>-5670.856461</v>
      </c>
      <c r="K11" s="11"/>
      <c r="L11" s="11"/>
      <c r="M11" s="11"/>
      <c r="N11" s="11"/>
      <c r="O11" s="11"/>
      <c r="P11" s="11"/>
      <c r="Q11" s="11"/>
      <c r="R11" s="11"/>
      <c r="S11" s="11"/>
      <c r="T11" s="11"/>
      <c r="U11" s="11"/>
      <c r="V11" s="11"/>
      <c r="W11" s="11"/>
      <c r="X11" s="11"/>
      <c r="Y11" s="11"/>
    </row>
    <row r="12" ht="12.75" customHeight="1">
      <c r="A12" s="28" t="s">
        <v>38</v>
      </c>
      <c r="B12" s="30">
        <v>65802.25</v>
      </c>
      <c r="C12" s="30">
        <v>43260.5</v>
      </c>
      <c r="D12" s="30">
        <f t="shared" si="3"/>
        <v>22541.75</v>
      </c>
      <c r="E12" s="31">
        <f t="shared" si="4"/>
        <v>0.3425680733</v>
      </c>
      <c r="F12" s="30">
        <v>46928.16</v>
      </c>
      <c r="G12" s="32">
        <f t="shared" si="5"/>
        <v>0.9218452204</v>
      </c>
      <c r="H12" s="30">
        <f t="shared" si="6"/>
        <v>0.480345916</v>
      </c>
      <c r="I12" s="30">
        <f t="shared" si="7"/>
        <v>15027.83333</v>
      </c>
      <c r="J12" s="30">
        <f t="shared" si="8"/>
        <v>-22480.4955</v>
      </c>
      <c r="K12" s="11"/>
      <c r="L12" s="11"/>
      <c r="M12" s="11"/>
      <c r="N12" s="11"/>
      <c r="O12" s="11"/>
      <c r="P12" s="11"/>
      <c r="Q12" s="11"/>
      <c r="R12" s="11"/>
      <c r="S12" s="11"/>
      <c r="T12" s="11"/>
      <c r="U12" s="11"/>
      <c r="V12" s="11"/>
      <c r="W12" s="11"/>
      <c r="X12" s="11"/>
      <c r="Y12" s="11"/>
    </row>
    <row r="13" ht="12.75" customHeight="1">
      <c r="A13" s="28" t="s">
        <v>39</v>
      </c>
      <c r="B13" s="30">
        <v>55457.57</v>
      </c>
      <c r="C13" s="30">
        <v>37073.95</v>
      </c>
      <c r="D13" s="30">
        <f t="shared" si="3"/>
        <v>18383.62</v>
      </c>
      <c r="E13" s="31">
        <f t="shared" si="4"/>
        <v>0.3314898219</v>
      </c>
      <c r="F13" s="30">
        <v>9017.63</v>
      </c>
      <c r="G13" s="32">
        <f t="shared" si="5"/>
        <v>4.111274248</v>
      </c>
      <c r="H13" s="30">
        <f t="shared" si="6"/>
        <v>2.038630993</v>
      </c>
      <c r="I13" s="30">
        <f t="shared" si="7"/>
        <v>12255.74667</v>
      </c>
      <c r="J13" s="30">
        <f t="shared" si="8"/>
        <v>38506.1535</v>
      </c>
      <c r="K13" s="11"/>
      <c r="L13" s="11"/>
      <c r="M13" s="11"/>
      <c r="N13" s="11"/>
      <c r="O13" s="11"/>
      <c r="P13" s="11"/>
      <c r="Q13" s="11"/>
      <c r="R13" s="11"/>
      <c r="S13" s="11"/>
      <c r="T13" s="11"/>
      <c r="U13" s="11"/>
      <c r="V13" s="11"/>
      <c r="W13" s="11"/>
      <c r="X13" s="11"/>
      <c r="Y13" s="11"/>
    </row>
    <row r="14" ht="12.75" customHeight="1">
      <c r="A14" s="10"/>
      <c r="B14" s="10"/>
      <c r="C14" s="10"/>
      <c r="D14" s="10"/>
      <c r="E14" s="10"/>
      <c r="F14" s="10"/>
      <c r="G14" s="10"/>
      <c r="H14" s="10"/>
      <c r="I14" s="10"/>
      <c r="J14" s="10"/>
      <c r="K14" s="11"/>
      <c r="L14" s="11"/>
      <c r="M14" s="11"/>
      <c r="N14" s="11"/>
      <c r="O14" s="11"/>
      <c r="P14" s="11"/>
      <c r="Q14" s="11"/>
      <c r="R14" s="11"/>
      <c r="S14" s="11"/>
      <c r="T14" s="11"/>
      <c r="U14" s="11"/>
      <c r="V14" s="11"/>
      <c r="W14" s="11"/>
      <c r="X14" s="11"/>
      <c r="Y14" s="11"/>
    </row>
    <row r="15" ht="12.75" customHeight="1">
      <c r="A15" s="10"/>
      <c r="B15" s="10"/>
      <c r="C15" s="10"/>
      <c r="D15" s="10"/>
      <c r="E15" s="10"/>
      <c r="F15" s="10"/>
      <c r="G15" s="10"/>
      <c r="H15" s="10"/>
      <c r="I15" s="10"/>
      <c r="J15" s="10"/>
      <c r="K15" s="11"/>
      <c r="L15" s="11"/>
      <c r="M15" s="11"/>
      <c r="N15" s="11"/>
      <c r="O15" s="11"/>
      <c r="P15" s="11"/>
      <c r="Q15" s="11"/>
      <c r="R15" s="11"/>
      <c r="S15" s="11"/>
      <c r="T15" s="11"/>
      <c r="U15" s="11"/>
      <c r="V15" s="11"/>
      <c r="W15" s="11"/>
      <c r="X15" s="11"/>
      <c r="Y15" s="11"/>
    </row>
    <row r="16" ht="12.75" customHeight="1">
      <c r="A16" s="10"/>
      <c r="B16" s="10"/>
      <c r="C16" s="10"/>
      <c r="D16" s="10"/>
      <c r="E16" s="10"/>
      <c r="F16" s="10"/>
      <c r="G16" s="10"/>
      <c r="H16" s="10"/>
      <c r="I16" s="10"/>
      <c r="J16" s="10"/>
      <c r="K16" s="11"/>
      <c r="L16" s="11"/>
      <c r="M16" s="11"/>
      <c r="N16" s="11"/>
      <c r="O16" s="11"/>
      <c r="P16" s="11"/>
      <c r="Q16" s="11"/>
      <c r="R16" s="11"/>
      <c r="S16" s="11"/>
      <c r="T16" s="11"/>
      <c r="U16" s="11"/>
      <c r="V16" s="11"/>
      <c r="W16" s="11"/>
      <c r="X16" s="11"/>
      <c r="Y16" s="11"/>
    </row>
    <row r="17" ht="12.75" customHeight="1">
      <c r="A17" s="10"/>
      <c r="B17" s="10"/>
      <c r="C17" s="10"/>
      <c r="D17" s="10"/>
      <c r="E17" s="10"/>
      <c r="F17" s="10"/>
      <c r="G17" s="10"/>
      <c r="H17" s="10"/>
      <c r="I17" s="10"/>
      <c r="J17" s="10"/>
      <c r="K17" s="11"/>
      <c r="L17" s="11"/>
      <c r="M17" s="11"/>
      <c r="N17" s="11"/>
      <c r="O17" s="11"/>
      <c r="P17" s="11"/>
      <c r="Q17" s="11"/>
      <c r="R17" s="11"/>
      <c r="S17" s="11"/>
      <c r="T17" s="11"/>
      <c r="U17" s="11"/>
      <c r="V17" s="11"/>
      <c r="W17" s="11"/>
      <c r="X17" s="11"/>
      <c r="Y17" s="11"/>
    </row>
    <row r="18" ht="12.75" customHeight="1">
      <c r="A18" s="10"/>
      <c r="B18" s="10"/>
      <c r="C18" s="10"/>
      <c r="D18" s="10"/>
      <c r="E18" s="10"/>
      <c r="F18" s="10"/>
      <c r="G18" s="10"/>
      <c r="H18" s="10"/>
      <c r="I18" s="10"/>
      <c r="J18" s="10"/>
      <c r="K18" s="11"/>
      <c r="L18" s="11"/>
      <c r="M18" s="11"/>
      <c r="N18" s="11"/>
      <c r="O18" s="11"/>
      <c r="P18" s="11"/>
      <c r="Q18" s="11"/>
      <c r="R18" s="11"/>
      <c r="S18" s="11"/>
      <c r="T18" s="11"/>
      <c r="U18" s="11"/>
      <c r="V18" s="11"/>
      <c r="W18" s="11"/>
      <c r="X18" s="11"/>
      <c r="Y18" s="11"/>
    </row>
    <row r="19" ht="12.75" customHeight="1">
      <c r="A19" s="10"/>
      <c r="B19" s="10"/>
      <c r="C19" s="10"/>
      <c r="D19" s="10"/>
      <c r="E19" s="10"/>
      <c r="F19" s="10"/>
      <c r="G19" s="10"/>
      <c r="H19" s="10"/>
      <c r="I19" s="10"/>
      <c r="J19" s="10"/>
      <c r="K19" s="11"/>
      <c r="L19" s="11"/>
      <c r="M19" s="11"/>
      <c r="N19" s="11"/>
      <c r="O19" s="11"/>
      <c r="P19" s="11"/>
      <c r="Q19" s="11"/>
      <c r="R19" s="11"/>
      <c r="S19" s="11"/>
      <c r="T19" s="11"/>
      <c r="U19" s="11"/>
      <c r="V19" s="11"/>
      <c r="W19" s="11"/>
      <c r="X19" s="11"/>
      <c r="Y19" s="11"/>
    </row>
    <row r="20" ht="12.75" customHeight="1">
      <c r="A20" s="10"/>
      <c r="B20" s="10"/>
      <c r="C20" s="10"/>
      <c r="D20" s="10"/>
      <c r="E20" s="10"/>
      <c r="F20" s="10"/>
      <c r="G20" s="10"/>
      <c r="H20" s="10"/>
      <c r="I20" s="10"/>
      <c r="J20" s="10"/>
      <c r="K20" s="11"/>
      <c r="L20" s="11"/>
      <c r="M20" s="11"/>
      <c r="N20" s="11"/>
      <c r="O20" s="11"/>
      <c r="P20" s="11"/>
      <c r="Q20" s="11"/>
      <c r="R20" s="11"/>
      <c r="S20" s="11"/>
      <c r="T20" s="11"/>
      <c r="U20" s="11"/>
      <c r="V20" s="11"/>
      <c r="W20" s="11"/>
      <c r="X20" s="11"/>
      <c r="Y20" s="11"/>
    </row>
    <row r="21" ht="12.75" customHeight="1">
      <c r="A21" s="10"/>
      <c r="B21" s="10"/>
      <c r="C21" s="10"/>
      <c r="D21" s="10"/>
      <c r="E21" s="10"/>
      <c r="F21" s="10"/>
      <c r="G21" s="10"/>
      <c r="H21" s="10"/>
      <c r="I21" s="10"/>
      <c r="J21" s="10"/>
      <c r="K21" s="11"/>
      <c r="L21" s="11"/>
      <c r="M21" s="11"/>
      <c r="N21" s="11"/>
      <c r="O21" s="11"/>
      <c r="P21" s="11"/>
      <c r="Q21" s="11"/>
      <c r="R21" s="11"/>
      <c r="S21" s="11"/>
      <c r="T21" s="11"/>
      <c r="U21" s="11"/>
      <c r="V21" s="11"/>
      <c r="W21" s="11"/>
      <c r="X21" s="11"/>
      <c r="Y21" s="11"/>
    </row>
    <row r="22" ht="12.75" customHeight="1">
      <c r="A22" s="10"/>
      <c r="B22" s="10"/>
      <c r="C22" s="10"/>
      <c r="D22" s="10"/>
      <c r="E22" s="10"/>
      <c r="F22" s="10"/>
      <c r="G22" s="10"/>
      <c r="H22" s="10"/>
      <c r="I22" s="10"/>
      <c r="J22" s="10"/>
      <c r="K22" s="11"/>
      <c r="L22" s="11"/>
      <c r="M22" s="11"/>
      <c r="N22" s="11"/>
      <c r="O22" s="11"/>
      <c r="P22" s="11"/>
      <c r="Q22" s="11"/>
      <c r="R22" s="11"/>
      <c r="S22" s="11"/>
      <c r="T22" s="11"/>
      <c r="U22" s="11"/>
      <c r="V22" s="11"/>
      <c r="W22" s="11"/>
      <c r="X22" s="11"/>
      <c r="Y22" s="11"/>
    </row>
    <row r="23" ht="12.75" customHeight="1">
      <c r="A23" s="10"/>
      <c r="B23" s="10"/>
      <c r="C23" s="10"/>
      <c r="D23" s="10"/>
      <c r="E23" s="10"/>
      <c r="F23" s="10"/>
      <c r="G23" s="10"/>
      <c r="H23" s="10"/>
      <c r="I23" s="10"/>
      <c r="J23" s="10"/>
      <c r="K23" s="11"/>
      <c r="L23" s="11"/>
      <c r="M23" s="11"/>
      <c r="N23" s="11"/>
      <c r="O23" s="11"/>
      <c r="P23" s="11"/>
      <c r="Q23" s="11"/>
      <c r="R23" s="11"/>
      <c r="S23" s="11"/>
      <c r="T23" s="11"/>
      <c r="U23" s="11"/>
      <c r="V23" s="11"/>
      <c r="W23" s="11"/>
      <c r="X23" s="11"/>
      <c r="Y23" s="11"/>
    </row>
    <row r="24" ht="12.75" customHeight="1">
      <c r="A24" s="10"/>
      <c r="B24" s="10"/>
      <c r="C24" s="10"/>
      <c r="D24" s="10"/>
      <c r="E24" s="10"/>
      <c r="F24" s="10"/>
      <c r="G24" s="10"/>
      <c r="H24" s="10"/>
      <c r="I24" s="10"/>
      <c r="J24" s="10"/>
      <c r="K24" s="11"/>
      <c r="L24" s="11"/>
      <c r="M24" s="11"/>
      <c r="N24" s="11"/>
      <c r="O24" s="11"/>
      <c r="P24" s="11"/>
      <c r="Q24" s="11"/>
      <c r="R24" s="11"/>
      <c r="S24" s="11"/>
      <c r="T24" s="11"/>
      <c r="U24" s="11"/>
      <c r="V24" s="11"/>
      <c r="W24" s="11"/>
      <c r="X24" s="11"/>
      <c r="Y24" s="11"/>
    </row>
    <row r="25" ht="12.75" customHeight="1">
      <c r="A25" s="10"/>
      <c r="B25" s="10"/>
      <c r="C25" s="10"/>
      <c r="D25" s="10"/>
      <c r="E25" s="10"/>
      <c r="F25" s="10"/>
      <c r="G25" s="10"/>
      <c r="H25" s="10"/>
      <c r="I25" s="10"/>
      <c r="J25" s="10"/>
      <c r="K25" s="11"/>
      <c r="L25" s="11"/>
      <c r="M25" s="11"/>
      <c r="N25" s="11"/>
      <c r="O25" s="11"/>
      <c r="P25" s="11"/>
      <c r="Q25" s="11"/>
      <c r="R25" s="11"/>
      <c r="S25" s="11"/>
      <c r="T25" s="11"/>
      <c r="U25" s="11"/>
      <c r="V25" s="11"/>
      <c r="W25" s="11"/>
      <c r="X25" s="11"/>
      <c r="Y25" s="11"/>
    </row>
    <row r="26" ht="12.75" customHeight="1">
      <c r="A26" s="10"/>
      <c r="B26" s="10"/>
      <c r="C26" s="10"/>
      <c r="D26" s="10"/>
      <c r="E26" s="10"/>
      <c r="F26" s="10"/>
      <c r="G26" s="10"/>
      <c r="H26" s="10"/>
      <c r="I26" s="10"/>
      <c r="J26" s="10"/>
      <c r="K26" s="11"/>
      <c r="L26" s="11"/>
      <c r="M26" s="11"/>
      <c r="N26" s="11"/>
      <c r="O26" s="11"/>
      <c r="P26" s="11"/>
      <c r="Q26" s="11"/>
      <c r="R26" s="11"/>
      <c r="S26" s="11"/>
      <c r="T26" s="11"/>
      <c r="U26" s="11"/>
      <c r="V26" s="11"/>
      <c r="W26" s="11"/>
      <c r="X26" s="11"/>
      <c r="Y26" s="11"/>
    </row>
    <row r="27" ht="12.75" customHeight="1">
      <c r="A27" s="10"/>
      <c r="B27" s="10"/>
      <c r="C27" s="10"/>
      <c r="D27" s="10"/>
      <c r="E27" s="10"/>
      <c r="F27" s="10"/>
      <c r="G27" s="10"/>
      <c r="H27" s="10"/>
      <c r="I27" s="10"/>
      <c r="J27" s="10"/>
      <c r="K27" s="11"/>
      <c r="L27" s="11"/>
      <c r="M27" s="11"/>
      <c r="N27" s="11"/>
      <c r="O27" s="11"/>
      <c r="P27" s="11"/>
      <c r="Q27" s="11"/>
      <c r="R27" s="11"/>
      <c r="S27" s="11"/>
      <c r="T27" s="11"/>
      <c r="U27" s="11"/>
      <c r="V27" s="11"/>
      <c r="W27" s="11"/>
      <c r="X27" s="11"/>
      <c r="Y27" s="11"/>
    </row>
    <row r="28" ht="12.75" customHeight="1">
      <c r="A28" s="10"/>
      <c r="B28" s="10"/>
      <c r="C28" s="10"/>
      <c r="D28" s="10"/>
      <c r="E28" s="10"/>
      <c r="F28" s="10"/>
      <c r="G28" s="10"/>
      <c r="H28" s="10"/>
      <c r="I28" s="10"/>
      <c r="J28" s="10"/>
      <c r="K28" s="11"/>
      <c r="L28" s="11"/>
      <c r="M28" s="11"/>
      <c r="N28" s="11"/>
      <c r="O28" s="11"/>
      <c r="P28" s="11"/>
      <c r="Q28" s="11"/>
      <c r="R28" s="11"/>
      <c r="S28" s="11"/>
      <c r="T28" s="11"/>
      <c r="U28" s="11"/>
      <c r="V28" s="11"/>
      <c r="W28" s="11"/>
      <c r="X28" s="11"/>
      <c r="Y28" s="11"/>
    </row>
    <row r="29" ht="12.75" customHeight="1">
      <c r="A29" s="10"/>
      <c r="B29" s="10"/>
      <c r="C29" s="10"/>
      <c r="D29" s="10"/>
      <c r="E29" s="10"/>
      <c r="F29" s="10"/>
      <c r="G29" s="10"/>
      <c r="H29" s="10"/>
      <c r="I29" s="10"/>
      <c r="J29" s="10"/>
      <c r="K29" s="11"/>
      <c r="L29" s="11"/>
      <c r="M29" s="11"/>
      <c r="N29" s="11"/>
      <c r="O29" s="11"/>
      <c r="P29" s="11"/>
      <c r="Q29" s="11"/>
      <c r="R29" s="11"/>
      <c r="S29" s="11"/>
      <c r="T29" s="11"/>
      <c r="U29" s="11"/>
      <c r="V29" s="11"/>
      <c r="W29" s="11"/>
      <c r="X29" s="11"/>
      <c r="Y29" s="11"/>
    </row>
    <row r="30" ht="12.75" customHeight="1">
      <c r="A30" s="10"/>
      <c r="B30" s="10"/>
      <c r="C30" s="10"/>
      <c r="D30" s="10"/>
      <c r="E30" s="10"/>
      <c r="F30" s="10"/>
      <c r="G30" s="10"/>
      <c r="H30" s="10"/>
      <c r="I30" s="10"/>
      <c r="J30" s="10"/>
      <c r="K30" s="11"/>
      <c r="L30" s="11"/>
      <c r="M30" s="11"/>
      <c r="N30" s="11"/>
      <c r="O30" s="11"/>
      <c r="P30" s="11"/>
      <c r="Q30" s="11"/>
      <c r="R30" s="11"/>
      <c r="S30" s="11"/>
      <c r="T30" s="11"/>
      <c r="U30" s="11"/>
      <c r="V30" s="11"/>
      <c r="W30" s="11"/>
      <c r="X30" s="11"/>
      <c r="Y30" s="11"/>
    </row>
    <row r="31" ht="12.75" customHeight="1">
      <c r="A31" s="10"/>
      <c r="B31" s="10"/>
      <c r="C31" s="10"/>
      <c r="D31" s="10"/>
      <c r="E31" s="10"/>
      <c r="F31" s="10"/>
      <c r="G31" s="10"/>
      <c r="H31" s="10"/>
      <c r="I31" s="10"/>
      <c r="J31" s="10"/>
      <c r="K31" s="11"/>
      <c r="L31" s="11"/>
      <c r="M31" s="11"/>
      <c r="N31" s="11"/>
      <c r="O31" s="11"/>
      <c r="P31" s="11"/>
      <c r="Q31" s="11"/>
      <c r="R31" s="11"/>
      <c r="S31" s="11"/>
      <c r="T31" s="11"/>
      <c r="U31" s="11"/>
      <c r="V31" s="11"/>
      <c r="W31" s="11"/>
      <c r="X31" s="11"/>
      <c r="Y31" s="11"/>
    </row>
    <row r="32" ht="12.75" customHeight="1">
      <c r="A32" s="10"/>
      <c r="B32" s="10"/>
      <c r="C32" s="10"/>
      <c r="D32" s="10"/>
      <c r="E32" s="10"/>
      <c r="F32" s="10"/>
      <c r="G32" s="10"/>
      <c r="H32" s="10"/>
      <c r="I32" s="10"/>
      <c r="J32" s="10"/>
      <c r="K32" s="11"/>
      <c r="L32" s="11"/>
      <c r="M32" s="11"/>
      <c r="N32" s="11"/>
      <c r="O32" s="11"/>
      <c r="P32" s="11"/>
      <c r="Q32" s="11"/>
      <c r="R32" s="11"/>
      <c r="S32" s="11"/>
      <c r="T32" s="11"/>
      <c r="U32" s="11"/>
      <c r="V32" s="11"/>
      <c r="W32" s="11"/>
      <c r="X32" s="11"/>
      <c r="Y32" s="11"/>
    </row>
    <row r="33" ht="12.75" customHeight="1">
      <c r="A33" s="10"/>
      <c r="B33" s="10"/>
      <c r="C33" s="10"/>
      <c r="D33" s="10"/>
      <c r="E33" s="10"/>
      <c r="F33" s="10"/>
      <c r="G33" s="10"/>
      <c r="H33" s="10"/>
      <c r="I33" s="10"/>
      <c r="J33" s="10"/>
      <c r="K33" s="11"/>
      <c r="L33" s="11"/>
      <c r="M33" s="11"/>
      <c r="N33" s="11"/>
      <c r="O33" s="11"/>
      <c r="P33" s="11"/>
      <c r="Q33" s="11"/>
      <c r="R33" s="11"/>
      <c r="S33" s="11"/>
      <c r="T33" s="11"/>
      <c r="U33" s="11"/>
      <c r="V33" s="11"/>
      <c r="W33" s="11"/>
      <c r="X33" s="11"/>
      <c r="Y33" s="11"/>
    </row>
    <row r="34" ht="12.75" customHeight="1">
      <c r="A34" s="10"/>
      <c r="B34" s="10"/>
      <c r="C34" s="10"/>
      <c r="D34" s="10"/>
      <c r="E34" s="10"/>
      <c r="F34" s="10"/>
      <c r="G34" s="10"/>
      <c r="H34" s="10"/>
      <c r="I34" s="10"/>
      <c r="J34" s="10"/>
      <c r="K34" s="11"/>
      <c r="L34" s="11"/>
      <c r="M34" s="11"/>
      <c r="N34" s="11"/>
      <c r="O34" s="11"/>
      <c r="P34" s="11"/>
      <c r="Q34" s="11"/>
      <c r="R34" s="11"/>
      <c r="S34" s="11"/>
      <c r="T34" s="11"/>
      <c r="U34" s="11"/>
      <c r="V34" s="11"/>
      <c r="W34" s="11"/>
      <c r="X34" s="11"/>
      <c r="Y34" s="11"/>
    </row>
    <row r="35" ht="12.75" customHeight="1">
      <c r="A35" s="10"/>
      <c r="B35" s="10"/>
      <c r="C35" s="10"/>
      <c r="D35" s="10"/>
      <c r="E35" s="10"/>
      <c r="F35" s="10"/>
      <c r="G35" s="10"/>
      <c r="H35" s="10"/>
      <c r="I35" s="10"/>
      <c r="J35" s="10"/>
      <c r="K35" s="11"/>
      <c r="L35" s="11"/>
      <c r="M35" s="11"/>
      <c r="N35" s="11"/>
      <c r="O35" s="11"/>
      <c r="P35" s="11"/>
      <c r="Q35" s="11"/>
      <c r="R35" s="11"/>
      <c r="S35" s="11"/>
      <c r="T35" s="11"/>
      <c r="U35" s="11"/>
      <c r="V35" s="11"/>
      <c r="W35" s="11"/>
      <c r="X35" s="11"/>
      <c r="Y35" s="11"/>
    </row>
    <row r="36" ht="12.75" customHeight="1">
      <c r="A36" s="10"/>
      <c r="B36" s="10"/>
      <c r="C36" s="10"/>
      <c r="D36" s="10"/>
      <c r="E36" s="10"/>
      <c r="F36" s="10"/>
      <c r="G36" s="10"/>
      <c r="H36" s="10"/>
      <c r="I36" s="10"/>
      <c r="J36" s="10"/>
      <c r="K36" s="11"/>
      <c r="L36" s="11"/>
      <c r="M36" s="11"/>
      <c r="N36" s="11"/>
      <c r="O36" s="11"/>
      <c r="P36" s="11"/>
      <c r="Q36" s="11"/>
      <c r="R36" s="11"/>
      <c r="S36" s="11"/>
      <c r="T36" s="11"/>
      <c r="U36" s="11"/>
      <c r="V36" s="11"/>
      <c r="W36" s="11"/>
      <c r="X36" s="11"/>
      <c r="Y36" s="11"/>
    </row>
    <row r="37" ht="12.75" customHeight="1">
      <c r="A37" s="10"/>
      <c r="B37" s="10"/>
      <c r="C37" s="10"/>
      <c r="D37" s="10"/>
      <c r="E37" s="10"/>
      <c r="F37" s="10"/>
      <c r="G37" s="10"/>
      <c r="H37" s="10"/>
      <c r="I37" s="10"/>
      <c r="J37" s="10"/>
      <c r="K37" s="11"/>
      <c r="L37" s="11"/>
      <c r="M37" s="11"/>
      <c r="N37" s="11"/>
      <c r="O37" s="11"/>
      <c r="P37" s="11"/>
      <c r="Q37" s="11"/>
      <c r="R37" s="11"/>
      <c r="S37" s="11"/>
      <c r="T37" s="11"/>
      <c r="U37" s="11"/>
      <c r="V37" s="11"/>
      <c r="W37" s="11"/>
      <c r="X37" s="11"/>
      <c r="Y37" s="11"/>
    </row>
    <row r="38" ht="12.75" customHeight="1">
      <c r="A38" s="10"/>
      <c r="B38" s="10"/>
      <c r="C38" s="10"/>
      <c r="D38" s="10"/>
      <c r="E38" s="10"/>
      <c r="F38" s="10"/>
      <c r="G38" s="10"/>
      <c r="H38" s="10"/>
      <c r="I38" s="10"/>
      <c r="J38" s="10"/>
      <c r="K38" s="11"/>
      <c r="L38" s="11"/>
      <c r="M38" s="11"/>
      <c r="N38" s="11"/>
      <c r="O38" s="11"/>
      <c r="P38" s="11"/>
      <c r="Q38" s="11"/>
      <c r="R38" s="11"/>
      <c r="S38" s="11"/>
      <c r="T38" s="11"/>
      <c r="U38" s="11"/>
      <c r="V38" s="11"/>
      <c r="W38" s="11"/>
      <c r="X38" s="11"/>
      <c r="Y38" s="11"/>
    </row>
    <row r="39" ht="12.75" customHeight="1">
      <c r="A39" s="10"/>
      <c r="B39" s="10"/>
      <c r="C39" s="10"/>
      <c r="D39" s="10"/>
      <c r="E39" s="10"/>
      <c r="F39" s="10"/>
      <c r="G39" s="10"/>
      <c r="H39" s="10"/>
      <c r="I39" s="10"/>
      <c r="J39" s="10"/>
      <c r="K39" s="11"/>
      <c r="L39" s="11"/>
      <c r="M39" s="11"/>
      <c r="N39" s="11"/>
      <c r="O39" s="11"/>
      <c r="P39" s="11"/>
      <c r="Q39" s="11"/>
      <c r="R39" s="11"/>
      <c r="S39" s="11"/>
      <c r="T39" s="11"/>
      <c r="U39" s="11"/>
      <c r="V39" s="11"/>
      <c r="W39" s="11"/>
      <c r="X39" s="11"/>
      <c r="Y39" s="11"/>
    </row>
    <row r="40" ht="12.75" customHeight="1">
      <c r="A40" s="10"/>
      <c r="B40" s="10"/>
      <c r="C40" s="10"/>
      <c r="D40" s="10"/>
      <c r="E40" s="10"/>
      <c r="F40" s="10"/>
      <c r="G40" s="10"/>
      <c r="H40" s="10"/>
      <c r="I40" s="10"/>
      <c r="J40" s="10"/>
      <c r="K40" s="11"/>
      <c r="L40" s="11"/>
      <c r="M40" s="11"/>
      <c r="N40" s="11"/>
      <c r="O40" s="11"/>
      <c r="P40" s="11"/>
      <c r="Q40" s="11"/>
      <c r="R40" s="11"/>
      <c r="S40" s="11"/>
      <c r="T40" s="11"/>
      <c r="U40" s="11"/>
      <c r="V40" s="11"/>
      <c r="W40" s="11"/>
      <c r="X40" s="11"/>
      <c r="Y40" s="11"/>
    </row>
    <row r="41" ht="12.75" customHeight="1">
      <c r="A41" s="10"/>
      <c r="B41" s="10"/>
      <c r="C41" s="10"/>
      <c r="D41" s="10"/>
      <c r="E41" s="10"/>
      <c r="F41" s="10"/>
      <c r="G41" s="10"/>
      <c r="H41" s="10"/>
      <c r="I41" s="10"/>
      <c r="J41" s="10"/>
      <c r="K41" s="11"/>
      <c r="L41" s="11"/>
      <c r="M41" s="11"/>
      <c r="N41" s="11"/>
      <c r="O41" s="11"/>
      <c r="P41" s="11"/>
      <c r="Q41" s="11"/>
      <c r="R41" s="11"/>
      <c r="S41" s="11"/>
      <c r="T41" s="11"/>
      <c r="U41" s="11"/>
      <c r="V41" s="11"/>
      <c r="W41" s="11"/>
      <c r="X41" s="11"/>
      <c r="Y41" s="11"/>
    </row>
    <row r="42" ht="12.75" customHeight="1">
      <c r="A42" s="10"/>
      <c r="B42" s="10"/>
      <c r="C42" s="10"/>
      <c r="D42" s="10"/>
      <c r="E42" s="10"/>
      <c r="F42" s="10"/>
      <c r="G42" s="10"/>
      <c r="H42" s="10"/>
      <c r="I42" s="10"/>
      <c r="J42" s="10"/>
      <c r="K42" s="11"/>
      <c r="L42" s="11"/>
      <c r="M42" s="11"/>
      <c r="N42" s="11"/>
      <c r="O42" s="11"/>
      <c r="P42" s="11"/>
      <c r="Q42" s="11"/>
      <c r="R42" s="11"/>
      <c r="S42" s="11"/>
      <c r="T42" s="11"/>
      <c r="U42" s="11"/>
      <c r="V42" s="11"/>
      <c r="W42" s="11"/>
      <c r="X42" s="11"/>
      <c r="Y42" s="11"/>
    </row>
    <row r="43" ht="12.75" customHeight="1">
      <c r="A43" s="10"/>
      <c r="B43" s="10"/>
      <c r="C43" s="10"/>
      <c r="D43" s="10"/>
      <c r="E43" s="10"/>
      <c r="F43" s="10"/>
      <c r="G43" s="10"/>
      <c r="H43" s="10"/>
      <c r="I43" s="10"/>
      <c r="J43" s="10"/>
      <c r="K43" s="11"/>
      <c r="L43" s="11"/>
      <c r="M43" s="11"/>
      <c r="N43" s="11"/>
      <c r="O43" s="11"/>
      <c r="P43" s="11"/>
      <c r="Q43" s="11"/>
      <c r="R43" s="11"/>
      <c r="S43" s="11"/>
      <c r="T43" s="11"/>
      <c r="U43" s="11"/>
      <c r="V43" s="11"/>
      <c r="W43" s="11"/>
      <c r="X43" s="11"/>
      <c r="Y43" s="11"/>
    </row>
    <row r="44" ht="12.75" customHeight="1">
      <c r="A44" s="10"/>
      <c r="B44" s="10"/>
      <c r="C44" s="10"/>
      <c r="D44" s="10"/>
      <c r="E44" s="10"/>
      <c r="F44" s="10"/>
      <c r="G44" s="10"/>
      <c r="H44" s="10"/>
      <c r="I44" s="10"/>
      <c r="J44" s="10"/>
      <c r="K44" s="11"/>
      <c r="L44" s="11"/>
      <c r="M44" s="11"/>
      <c r="N44" s="11"/>
      <c r="O44" s="11"/>
      <c r="P44" s="11"/>
      <c r="Q44" s="11"/>
      <c r="R44" s="11"/>
      <c r="S44" s="11"/>
      <c r="T44" s="11"/>
      <c r="U44" s="11"/>
      <c r="V44" s="11"/>
      <c r="W44" s="11"/>
      <c r="X44" s="11"/>
      <c r="Y44" s="11"/>
    </row>
    <row r="45" ht="12.75" customHeight="1">
      <c r="A45" s="10"/>
      <c r="B45" s="10"/>
      <c r="C45" s="10"/>
      <c r="D45" s="10"/>
      <c r="E45" s="10"/>
      <c r="F45" s="10"/>
      <c r="G45" s="10"/>
      <c r="H45" s="10"/>
      <c r="I45" s="10"/>
      <c r="J45" s="10"/>
      <c r="K45" s="11"/>
      <c r="L45" s="11"/>
      <c r="M45" s="11"/>
      <c r="N45" s="11"/>
      <c r="O45" s="11"/>
      <c r="P45" s="11"/>
      <c r="Q45" s="11"/>
      <c r="R45" s="11"/>
      <c r="S45" s="11"/>
      <c r="T45" s="11"/>
      <c r="U45" s="11"/>
      <c r="V45" s="11"/>
      <c r="W45" s="11"/>
      <c r="X45" s="11"/>
      <c r="Y45" s="11"/>
    </row>
    <row r="46" ht="12.75" customHeight="1">
      <c r="A46" s="10"/>
      <c r="B46" s="10"/>
      <c r="C46" s="10"/>
      <c r="D46" s="10"/>
      <c r="E46" s="10"/>
      <c r="F46" s="10"/>
      <c r="G46" s="10"/>
      <c r="H46" s="10"/>
      <c r="I46" s="10"/>
      <c r="J46" s="10"/>
      <c r="K46" s="11"/>
      <c r="L46" s="11"/>
      <c r="M46" s="11"/>
      <c r="N46" s="11"/>
      <c r="O46" s="11"/>
      <c r="P46" s="11"/>
      <c r="Q46" s="11"/>
      <c r="R46" s="11"/>
      <c r="S46" s="11"/>
      <c r="T46" s="11"/>
      <c r="U46" s="11"/>
      <c r="V46" s="11"/>
      <c r="W46" s="11"/>
      <c r="X46" s="11"/>
      <c r="Y46" s="11"/>
    </row>
    <row r="47" ht="12.75" customHeight="1">
      <c r="A47" s="10"/>
      <c r="B47" s="10"/>
      <c r="C47" s="10"/>
      <c r="D47" s="10"/>
      <c r="E47" s="10"/>
      <c r="F47" s="10"/>
      <c r="G47" s="10"/>
      <c r="H47" s="10"/>
      <c r="I47" s="10"/>
      <c r="J47" s="10"/>
      <c r="K47" s="11"/>
      <c r="L47" s="11"/>
      <c r="M47" s="11"/>
      <c r="N47" s="11"/>
      <c r="O47" s="11"/>
      <c r="P47" s="11"/>
      <c r="Q47" s="11"/>
      <c r="R47" s="11"/>
      <c r="S47" s="11"/>
      <c r="T47" s="11"/>
      <c r="U47" s="11"/>
      <c r="V47" s="11"/>
      <c r="W47" s="11"/>
      <c r="X47" s="11"/>
      <c r="Y47" s="11"/>
    </row>
    <row r="48" ht="12.75" customHeight="1">
      <c r="A48" s="10"/>
      <c r="B48" s="10"/>
      <c r="C48" s="10"/>
      <c r="D48" s="10"/>
      <c r="E48" s="10"/>
      <c r="F48" s="10"/>
      <c r="G48" s="10"/>
      <c r="H48" s="10"/>
      <c r="I48" s="10"/>
      <c r="J48" s="10"/>
      <c r="K48" s="11"/>
      <c r="L48" s="11"/>
      <c r="M48" s="11"/>
      <c r="N48" s="11"/>
      <c r="O48" s="11"/>
      <c r="P48" s="11"/>
      <c r="Q48" s="11"/>
      <c r="R48" s="11"/>
      <c r="S48" s="11"/>
      <c r="T48" s="11"/>
      <c r="U48" s="11"/>
      <c r="V48" s="11"/>
      <c r="W48" s="11"/>
      <c r="X48" s="11"/>
      <c r="Y48" s="11"/>
    </row>
    <row r="49" ht="12.75" customHeight="1">
      <c r="A49" s="10"/>
      <c r="B49" s="10"/>
      <c r="C49" s="10"/>
      <c r="D49" s="10"/>
      <c r="E49" s="10"/>
      <c r="F49" s="10"/>
      <c r="G49" s="10"/>
      <c r="H49" s="10"/>
      <c r="I49" s="10"/>
      <c r="J49" s="10"/>
      <c r="K49" s="11"/>
      <c r="L49" s="11"/>
      <c r="M49" s="11"/>
      <c r="N49" s="11"/>
      <c r="O49" s="11"/>
      <c r="P49" s="11"/>
      <c r="Q49" s="11"/>
      <c r="R49" s="11"/>
      <c r="S49" s="11"/>
      <c r="T49" s="11"/>
      <c r="U49" s="11"/>
      <c r="V49" s="11"/>
      <c r="W49" s="11"/>
      <c r="X49" s="11"/>
      <c r="Y49" s="11"/>
    </row>
    <row r="50" ht="12.75" customHeight="1">
      <c r="A50" s="10"/>
      <c r="B50" s="10"/>
      <c r="C50" s="10"/>
      <c r="D50" s="10"/>
      <c r="E50" s="10"/>
      <c r="F50" s="10"/>
      <c r="G50" s="10"/>
      <c r="H50" s="10"/>
      <c r="I50" s="10"/>
      <c r="J50" s="10"/>
      <c r="K50" s="11"/>
      <c r="L50" s="11"/>
      <c r="M50" s="11"/>
      <c r="N50" s="11"/>
      <c r="O50" s="11"/>
      <c r="P50" s="11"/>
      <c r="Q50" s="11"/>
      <c r="R50" s="11"/>
      <c r="S50" s="11"/>
      <c r="T50" s="11"/>
      <c r="U50" s="11"/>
      <c r="V50" s="11"/>
      <c r="W50" s="11"/>
      <c r="X50" s="11"/>
      <c r="Y50" s="11"/>
    </row>
    <row r="51" ht="12.75" customHeight="1">
      <c r="A51" s="10"/>
      <c r="B51" s="10"/>
      <c r="C51" s="10"/>
      <c r="D51" s="10"/>
      <c r="E51" s="10"/>
      <c r="F51" s="10"/>
      <c r="G51" s="10"/>
      <c r="H51" s="10"/>
      <c r="I51" s="10"/>
      <c r="J51" s="10"/>
      <c r="K51" s="11"/>
      <c r="L51" s="11"/>
      <c r="M51" s="11"/>
      <c r="N51" s="11"/>
      <c r="O51" s="11"/>
      <c r="P51" s="11"/>
      <c r="Q51" s="11"/>
      <c r="R51" s="11"/>
      <c r="S51" s="11"/>
      <c r="T51" s="11"/>
      <c r="U51" s="11"/>
      <c r="V51" s="11"/>
      <c r="W51" s="11"/>
      <c r="X51" s="11"/>
      <c r="Y51" s="11"/>
    </row>
    <row r="52" ht="12.75" customHeight="1">
      <c r="A52" s="10"/>
      <c r="B52" s="10"/>
      <c r="C52" s="10"/>
      <c r="D52" s="10"/>
      <c r="E52" s="10"/>
      <c r="F52" s="10"/>
      <c r="G52" s="10"/>
      <c r="H52" s="10"/>
      <c r="I52" s="10"/>
      <c r="J52" s="10"/>
      <c r="K52" s="11"/>
      <c r="L52" s="11"/>
      <c r="M52" s="11"/>
      <c r="N52" s="11"/>
      <c r="O52" s="11"/>
      <c r="P52" s="11"/>
      <c r="Q52" s="11"/>
      <c r="R52" s="11"/>
      <c r="S52" s="11"/>
      <c r="T52" s="11"/>
      <c r="U52" s="11"/>
      <c r="V52" s="11"/>
      <c r="W52" s="11"/>
      <c r="X52" s="11"/>
      <c r="Y52" s="11"/>
    </row>
    <row r="53" ht="12.75" customHeight="1">
      <c r="A53" s="10"/>
      <c r="B53" s="10"/>
      <c r="C53" s="10"/>
      <c r="D53" s="10"/>
      <c r="E53" s="10"/>
      <c r="F53" s="10"/>
      <c r="G53" s="10"/>
      <c r="H53" s="10"/>
      <c r="I53" s="10"/>
      <c r="J53" s="10"/>
      <c r="K53" s="10"/>
      <c r="L53" s="10"/>
    </row>
    <row r="54" ht="12.75" customHeight="1">
      <c r="A54" s="10"/>
      <c r="B54" s="10"/>
      <c r="C54" s="10"/>
      <c r="D54" s="10"/>
      <c r="E54" s="10"/>
      <c r="F54" s="10"/>
      <c r="G54" s="10"/>
      <c r="H54" s="10"/>
      <c r="I54" s="10"/>
      <c r="J54" s="10"/>
      <c r="K54" s="10"/>
      <c r="L54" s="10"/>
    </row>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43"/>
    <col customWidth="1" min="2" max="2" width="15.0"/>
    <col customWidth="1" min="3" max="3" width="13.86"/>
    <col customWidth="1" min="4" max="4" width="13.29"/>
    <col customWidth="1" min="5" max="5" width="8.0"/>
    <col customWidth="1" min="6" max="6" width="13.86"/>
    <col customWidth="1" min="7" max="8" width="8.0"/>
    <col customWidth="1" min="9" max="9" width="13.29"/>
    <col customWidth="1" min="10" max="10" width="13.0"/>
    <col customWidth="1" min="11" max="26" width="8.0"/>
  </cols>
  <sheetData>
    <row r="1" ht="48.0" customHeight="1">
      <c r="A1" s="9" t="s">
        <v>40</v>
      </c>
      <c r="B1" s="10"/>
      <c r="C1" s="10"/>
      <c r="D1" s="10"/>
      <c r="E1" s="10"/>
      <c r="F1" s="10"/>
      <c r="G1" s="10"/>
      <c r="H1" s="10"/>
      <c r="I1" s="10"/>
      <c r="J1" s="10"/>
      <c r="K1" s="10"/>
      <c r="L1" s="10"/>
      <c r="M1" s="10"/>
      <c r="N1" s="10"/>
      <c r="O1" s="10"/>
      <c r="P1" s="10"/>
      <c r="Q1" s="10"/>
      <c r="R1" s="10"/>
      <c r="S1" s="10"/>
      <c r="T1" s="10"/>
      <c r="U1" s="10"/>
      <c r="V1" s="10"/>
      <c r="W1" s="10"/>
      <c r="X1" s="10"/>
      <c r="Y1" s="10"/>
    </row>
    <row r="2" ht="12.75" customHeight="1">
      <c r="A2" s="12" t="s">
        <v>13</v>
      </c>
      <c r="B2" s="13"/>
      <c r="C2" s="14"/>
      <c r="D2" s="14"/>
      <c r="E2" s="15" t="s">
        <v>14</v>
      </c>
      <c r="F2" s="14"/>
      <c r="G2" s="16" t="s">
        <v>15</v>
      </c>
      <c r="H2" s="14" t="s">
        <v>16</v>
      </c>
      <c r="I2" s="14"/>
      <c r="J2" s="17"/>
      <c r="K2" s="10"/>
      <c r="L2" s="10"/>
      <c r="M2" s="10"/>
      <c r="N2" s="10"/>
      <c r="O2" s="10"/>
      <c r="P2" s="10"/>
      <c r="Q2" s="10"/>
      <c r="R2" s="10"/>
      <c r="S2" s="10"/>
      <c r="T2" s="10"/>
      <c r="U2" s="10"/>
      <c r="V2" s="10"/>
      <c r="W2" s="10"/>
      <c r="X2" s="10"/>
      <c r="Y2" s="10"/>
    </row>
    <row r="3" ht="12.75" customHeight="1">
      <c r="A3" s="3"/>
      <c r="B3" s="18"/>
      <c r="C3" s="17"/>
      <c r="D3" s="17" t="s">
        <v>17</v>
      </c>
      <c r="E3" s="19" t="s">
        <v>18</v>
      </c>
      <c r="F3" s="17"/>
      <c r="G3" s="20" t="s">
        <v>19</v>
      </c>
      <c r="H3" s="17" t="s">
        <v>20</v>
      </c>
      <c r="I3" s="17" t="s">
        <v>21</v>
      </c>
      <c r="J3" s="17" t="s">
        <v>22</v>
      </c>
      <c r="K3" s="10"/>
      <c r="L3" s="10"/>
      <c r="M3" s="10"/>
      <c r="N3" s="10"/>
      <c r="O3" s="10"/>
      <c r="P3" s="10"/>
      <c r="Q3" s="10"/>
      <c r="R3" s="10"/>
      <c r="S3" s="10"/>
      <c r="T3" s="10"/>
      <c r="U3" s="10"/>
      <c r="V3" s="10"/>
      <c r="W3" s="10"/>
      <c r="X3" s="10"/>
      <c r="Y3" s="10"/>
    </row>
    <row r="4" ht="12.75" customHeight="1">
      <c r="A4" s="21" t="s">
        <v>23</v>
      </c>
      <c r="B4" s="22" t="s">
        <v>24</v>
      </c>
      <c r="C4" s="23" t="s">
        <v>25</v>
      </c>
      <c r="D4" s="24" t="s">
        <v>26</v>
      </c>
      <c r="E4" s="25" t="s">
        <v>27</v>
      </c>
      <c r="F4" s="23" t="s">
        <v>28</v>
      </c>
      <c r="G4" s="26" t="s">
        <v>6</v>
      </c>
      <c r="H4" s="24" t="s">
        <v>29</v>
      </c>
      <c r="I4" s="24" t="s">
        <v>30</v>
      </c>
      <c r="J4" s="24" t="s">
        <v>31</v>
      </c>
      <c r="K4" s="10"/>
      <c r="L4" s="10"/>
      <c r="M4" s="10"/>
      <c r="N4" s="10"/>
      <c r="O4" s="10"/>
      <c r="P4" s="10"/>
      <c r="Q4" s="10"/>
      <c r="R4" s="10"/>
      <c r="S4" s="10"/>
      <c r="T4" s="10"/>
      <c r="U4" s="10"/>
      <c r="V4" s="10"/>
      <c r="W4" s="10"/>
      <c r="X4" s="10"/>
      <c r="Y4" s="10"/>
    </row>
    <row r="5" ht="12.75" customHeight="1">
      <c r="A5" s="21"/>
      <c r="B5" s="24">
        <f t="shared" ref="B5:D5" si="1">SUM(B7:B227)</f>
        <v>1330879.52</v>
      </c>
      <c r="C5" s="24">
        <f t="shared" si="1"/>
        <v>893056.42</v>
      </c>
      <c r="D5" s="24">
        <f t="shared" si="1"/>
        <v>437823.1</v>
      </c>
      <c r="E5" s="25">
        <f>D5/B5</f>
        <v>0.3289727533</v>
      </c>
      <c r="F5" s="24">
        <f>SUM(F7:F227)</f>
        <v>581186.73</v>
      </c>
      <c r="G5" s="26">
        <f>C5/F5</f>
        <v>1.536608415</v>
      </c>
      <c r="H5" s="24">
        <f>D5/F5</f>
        <v>0.7533260438</v>
      </c>
      <c r="I5" s="24">
        <f t="shared" ref="I5:J5" si="2">SUM(I7:I227)</f>
        <v>291882.0667</v>
      </c>
      <c r="J5" s="24">
        <f t="shared" si="2"/>
        <v>58639.86458</v>
      </c>
      <c r="K5" s="10"/>
      <c r="L5" s="10"/>
      <c r="M5" s="10"/>
      <c r="N5" s="10"/>
      <c r="O5" s="10"/>
      <c r="P5" s="10"/>
      <c r="Q5" s="10"/>
      <c r="R5" s="10"/>
      <c r="S5" s="10"/>
      <c r="T5" s="10"/>
      <c r="U5" s="10"/>
      <c r="V5" s="10"/>
      <c r="W5" s="10"/>
      <c r="X5" s="10"/>
      <c r="Y5" s="10"/>
    </row>
    <row r="6" ht="12.75" customHeight="1">
      <c r="A6" s="28"/>
      <c r="B6" s="30"/>
      <c r="C6" s="30"/>
      <c r="D6" s="30"/>
      <c r="E6" s="31"/>
      <c r="F6" s="30"/>
      <c r="G6" s="32"/>
      <c r="H6" s="30"/>
      <c r="I6" s="30"/>
      <c r="J6" s="30"/>
      <c r="K6" s="10"/>
      <c r="L6" s="10"/>
      <c r="M6" s="10"/>
      <c r="N6" s="10"/>
      <c r="O6" s="10"/>
      <c r="P6" s="10"/>
      <c r="Q6" s="10"/>
      <c r="R6" s="10"/>
      <c r="S6" s="10"/>
      <c r="T6" s="10"/>
      <c r="U6" s="10"/>
      <c r="V6" s="10"/>
      <c r="W6" s="10"/>
      <c r="X6" s="10"/>
      <c r="Y6" s="10"/>
    </row>
    <row r="7" ht="12.75" customHeight="1">
      <c r="A7" s="28" t="s">
        <v>41</v>
      </c>
      <c r="B7" s="30">
        <v>185275.84</v>
      </c>
      <c r="C7" s="30">
        <v>118568.18</v>
      </c>
      <c r="D7" s="30">
        <f t="shared" ref="D7:D28" si="3">B7-C7</f>
        <v>66707.66</v>
      </c>
      <c r="E7" s="31">
        <f t="shared" ref="E7:E28" si="4">D7/B7</f>
        <v>0.360045109</v>
      </c>
      <c r="F7" s="30">
        <v>71777.95</v>
      </c>
      <c r="G7" s="32">
        <f t="shared" ref="G7:G28" si="5">C7/F7</f>
        <v>1.651874705</v>
      </c>
      <c r="H7" s="30">
        <f t="shared" ref="H7:H28" si="6">D7/F7</f>
        <v>0.9293614543</v>
      </c>
      <c r="I7" s="30">
        <f t="shared" ref="I7:I28" si="7">D7/1.5</f>
        <v>44471.77333</v>
      </c>
      <c r="J7" s="30">
        <f t="shared" ref="J7:J28" si="8">(C7*H7)-C7</f>
        <v>-8375.483799</v>
      </c>
      <c r="K7" s="10"/>
      <c r="L7" s="10"/>
      <c r="M7" s="10"/>
      <c r="N7" s="10"/>
      <c r="O7" s="10"/>
      <c r="P7" s="10"/>
      <c r="Q7" s="10"/>
      <c r="R7" s="10"/>
      <c r="S7" s="10"/>
      <c r="T7" s="10"/>
      <c r="U7" s="10"/>
      <c r="V7" s="10"/>
      <c r="W7" s="10"/>
      <c r="X7" s="10"/>
      <c r="Y7" s="10"/>
    </row>
    <row r="8" ht="12.75" customHeight="1">
      <c r="A8" s="28" t="s">
        <v>42</v>
      </c>
      <c r="B8" s="30">
        <v>42289.0</v>
      </c>
      <c r="C8" s="30">
        <v>28943.0</v>
      </c>
      <c r="D8" s="30">
        <f t="shared" si="3"/>
        <v>13346</v>
      </c>
      <c r="E8" s="31">
        <f t="shared" si="4"/>
        <v>0.3155903426</v>
      </c>
      <c r="F8" s="30">
        <v>51817.0</v>
      </c>
      <c r="G8" s="32">
        <f t="shared" si="5"/>
        <v>0.5585618619</v>
      </c>
      <c r="H8" s="30">
        <f t="shared" si="6"/>
        <v>0.2575602601</v>
      </c>
      <c r="I8" s="30">
        <f t="shared" si="7"/>
        <v>8897.333333</v>
      </c>
      <c r="J8" s="30">
        <f t="shared" si="8"/>
        <v>-21488.43339</v>
      </c>
      <c r="K8" s="10"/>
      <c r="L8" s="10"/>
      <c r="M8" s="10"/>
      <c r="N8" s="10"/>
      <c r="O8" s="10"/>
      <c r="P8" s="10"/>
      <c r="Q8" s="10"/>
      <c r="R8" s="10"/>
      <c r="S8" s="10"/>
      <c r="T8" s="10"/>
      <c r="U8" s="10"/>
      <c r="V8" s="10"/>
      <c r="W8" s="10"/>
      <c r="X8" s="10"/>
      <c r="Y8" s="10"/>
    </row>
    <row r="9" ht="12.75" customHeight="1">
      <c r="A9" s="28" t="s">
        <v>43</v>
      </c>
      <c r="B9" s="30">
        <v>40621.91</v>
      </c>
      <c r="C9" s="30">
        <v>28270.4</v>
      </c>
      <c r="D9" s="30">
        <f t="shared" si="3"/>
        <v>12351.51</v>
      </c>
      <c r="E9" s="31">
        <f t="shared" si="4"/>
        <v>0.3040602965</v>
      </c>
      <c r="F9" s="30">
        <v>12777.77</v>
      </c>
      <c r="G9" s="32">
        <f t="shared" si="5"/>
        <v>2.212467434</v>
      </c>
      <c r="H9" s="30">
        <f t="shared" si="6"/>
        <v>0.9666405014</v>
      </c>
      <c r="I9" s="30">
        <f t="shared" si="7"/>
        <v>8234.34</v>
      </c>
      <c r="J9" s="30">
        <f t="shared" si="8"/>
        <v>-943.0863683</v>
      </c>
      <c r="K9" s="10"/>
      <c r="L9" s="10"/>
      <c r="M9" s="10"/>
      <c r="N9" s="10"/>
      <c r="O9" s="10"/>
      <c r="P9" s="10"/>
      <c r="Q9" s="10"/>
      <c r="R9" s="10"/>
      <c r="S9" s="10"/>
      <c r="T9" s="10"/>
      <c r="U9" s="10"/>
      <c r="V9" s="10"/>
      <c r="W9" s="10"/>
      <c r="X9" s="10"/>
      <c r="Y9" s="10"/>
    </row>
    <row r="10" ht="12.75" customHeight="1">
      <c r="A10" s="28" t="s">
        <v>44</v>
      </c>
      <c r="B10" s="30">
        <v>70515.08</v>
      </c>
      <c r="C10" s="30">
        <v>49680.0</v>
      </c>
      <c r="D10" s="30">
        <f t="shared" si="3"/>
        <v>20835.08</v>
      </c>
      <c r="E10" s="31">
        <f t="shared" si="4"/>
        <v>0.2954698484</v>
      </c>
      <c r="F10" s="30">
        <v>38235.7</v>
      </c>
      <c r="G10" s="32">
        <f t="shared" si="5"/>
        <v>1.299309284</v>
      </c>
      <c r="H10" s="30">
        <f t="shared" si="6"/>
        <v>0.5449116925</v>
      </c>
      <c r="I10" s="30">
        <f t="shared" si="7"/>
        <v>13890.05333</v>
      </c>
      <c r="J10" s="30">
        <f t="shared" si="8"/>
        <v>-22608.78712</v>
      </c>
      <c r="K10" s="10"/>
      <c r="L10" s="10"/>
      <c r="M10" s="10"/>
      <c r="N10" s="10"/>
      <c r="O10" s="10"/>
      <c r="P10" s="10"/>
      <c r="Q10" s="10"/>
      <c r="R10" s="10"/>
      <c r="S10" s="10"/>
      <c r="T10" s="10"/>
      <c r="U10" s="10"/>
      <c r="V10" s="10"/>
      <c r="W10" s="10"/>
      <c r="X10" s="10"/>
      <c r="Y10" s="10"/>
    </row>
    <row r="11" ht="12.75" customHeight="1">
      <c r="A11" s="28" t="s">
        <v>45</v>
      </c>
      <c r="B11" s="30">
        <v>8247.76</v>
      </c>
      <c r="C11" s="30">
        <v>6286.16</v>
      </c>
      <c r="D11" s="30">
        <f t="shared" si="3"/>
        <v>1961.6</v>
      </c>
      <c r="E11" s="31">
        <f t="shared" si="4"/>
        <v>0.2378342726</v>
      </c>
      <c r="F11" s="30">
        <v>15521.35</v>
      </c>
      <c r="G11" s="32">
        <f t="shared" si="5"/>
        <v>0.4050008537</v>
      </c>
      <c r="H11" s="30">
        <f t="shared" si="6"/>
        <v>0.1263807594</v>
      </c>
      <c r="I11" s="30">
        <f t="shared" si="7"/>
        <v>1307.733333</v>
      </c>
      <c r="J11" s="30">
        <f t="shared" si="8"/>
        <v>-5491.710325</v>
      </c>
      <c r="K11" s="10"/>
      <c r="L11" s="10"/>
      <c r="M11" s="10"/>
      <c r="N11" s="10"/>
      <c r="O11" s="10"/>
      <c r="P11" s="10"/>
      <c r="Q11" s="10"/>
      <c r="R11" s="10"/>
      <c r="S11" s="10"/>
      <c r="T11" s="10"/>
      <c r="U11" s="10"/>
      <c r="V11" s="10"/>
      <c r="W11" s="10"/>
      <c r="X11" s="10"/>
      <c r="Y11" s="10"/>
    </row>
    <row r="12" ht="12.75" customHeight="1">
      <c r="A12" s="28" t="s">
        <v>46</v>
      </c>
      <c r="B12" s="30">
        <v>86657.72</v>
      </c>
      <c r="C12" s="30">
        <v>62549.74</v>
      </c>
      <c r="D12" s="30">
        <f t="shared" si="3"/>
        <v>24107.98</v>
      </c>
      <c r="E12" s="31">
        <f t="shared" si="4"/>
        <v>0.2781977186</v>
      </c>
      <c r="F12" s="30">
        <v>86587.0</v>
      </c>
      <c r="G12" s="32">
        <f t="shared" si="5"/>
        <v>0.722391814</v>
      </c>
      <c r="H12" s="30">
        <f t="shared" si="6"/>
        <v>0.2784249368</v>
      </c>
      <c r="I12" s="30">
        <f t="shared" si="7"/>
        <v>16071.98667</v>
      </c>
      <c r="J12" s="30">
        <f t="shared" si="8"/>
        <v>-45134.3326</v>
      </c>
      <c r="K12" s="10"/>
      <c r="L12" s="10"/>
      <c r="M12" s="10"/>
      <c r="N12" s="10"/>
      <c r="O12" s="10"/>
      <c r="P12" s="10"/>
      <c r="Q12" s="10"/>
      <c r="R12" s="10"/>
      <c r="S12" s="10"/>
      <c r="T12" s="10"/>
      <c r="U12" s="10"/>
      <c r="V12" s="10"/>
      <c r="W12" s="10"/>
      <c r="X12" s="10"/>
      <c r="Y12" s="10"/>
    </row>
    <row r="13" ht="12.75" customHeight="1">
      <c r="A13" s="28" t="s">
        <v>47</v>
      </c>
      <c r="B13" s="30">
        <v>55457.57</v>
      </c>
      <c r="C13" s="30">
        <v>37073.95</v>
      </c>
      <c r="D13" s="30">
        <f t="shared" si="3"/>
        <v>18383.62</v>
      </c>
      <c r="E13" s="31">
        <f t="shared" si="4"/>
        <v>0.3314898219</v>
      </c>
      <c r="F13" s="30">
        <v>9017.63</v>
      </c>
      <c r="G13" s="32">
        <f t="shared" si="5"/>
        <v>4.111274248</v>
      </c>
      <c r="H13" s="30">
        <f t="shared" si="6"/>
        <v>2.038630993</v>
      </c>
      <c r="I13" s="30">
        <f t="shared" si="7"/>
        <v>12255.74667</v>
      </c>
      <c r="J13" s="30">
        <f t="shared" si="8"/>
        <v>38506.1535</v>
      </c>
      <c r="K13" s="10"/>
      <c r="L13" s="10"/>
      <c r="M13" s="10"/>
      <c r="N13" s="10"/>
      <c r="O13" s="10"/>
      <c r="P13" s="10"/>
      <c r="Q13" s="10"/>
      <c r="R13" s="10"/>
      <c r="S13" s="10"/>
      <c r="T13" s="10"/>
      <c r="U13" s="10"/>
      <c r="V13" s="10"/>
      <c r="W13" s="10"/>
      <c r="X13" s="10"/>
      <c r="Y13" s="10"/>
    </row>
    <row r="14" ht="12.75" customHeight="1">
      <c r="A14" s="28" t="s">
        <v>48</v>
      </c>
      <c r="B14" s="30">
        <v>19342.89</v>
      </c>
      <c r="C14" s="30">
        <v>14452.95</v>
      </c>
      <c r="D14" s="30">
        <f t="shared" si="3"/>
        <v>4889.94</v>
      </c>
      <c r="E14" s="31">
        <f t="shared" si="4"/>
        <v>0.2528029679</v>
      </c>
      <c r="F14" s="30">
        <v>979.79</v>
      </c>
      <c r="G14" s="32">
        <f t="shared" si="5"/>
        <v>14.75106911</v>
      </c>
      <c r="H14" s="30">
        <f t="shared" si="6"/>
        <v>4.990804152</v>
      </c>
      <c r="I14" s="30">
        <f t="shared" si="7"/>
        <v>3259.96</v>
      </c>
      <c r="J14" s="30">
        <f t="shared" si="8"/>
        <v>57678.89287</v>
      </c>
      <c r="K14" s="10"/>
      <c r="L14" s="10"/>
      <c r="M14" s="10"/>
      <c r="N14" s="10"/>
      <c r="O14" s="10"/>
      <c r="P14" s="10"/>
      <c r="Q14" s="10"/>
      <c r="R14" s="10"/>
      <c r="S14" s="10"/>
      <c r="T14" s="10"/>
      <c r="U14" s="10"/>
      <c r="V14" s="10"/>
      <c r="W14" s="10"/>
      <c r="X14" s="10"/>
      <c r="Y14" s="10"/>
    </row>
    <row r="15" ht="12.75" customHeight="1">
      <c r="A15" s="28" t="s">
        <v>49</v>
      </c>
      <c r="B15" s="30">
        <v>14903.0</v>
      </c>
      <c r="C15" s="30">
        <v>9118.5</v>
      </c>
      <c r="D15" s="30">
        <f t="shared" si="3"/>
        <v>5784.5</v>
      </c>
      <c r="E15" s="31">
        <f t="shared" si="4"/>
        <v>0.3881433268</v>
      </c>
      <c r="F15" s="30">
        <v>4508.0</v>
      </c>
      <c r="G15" s="32">
        <f t="shared" si="5"/>
        <v>2.022737356</v>
      </c>
      <c r="H15" s="30">
        <f t="shared" si="6"/>
        <v>1.283163265</v>
      </c>
      <c r="I15" s="30">
        <f t="shared" si="7"/>
        <v>3856.333333</v>
      </c>
      <c r="J15" s="30">
        <f t="shared" si="8"/>
        <v>2582.024235</v>
      </c>
      <c r="K15" s="10"/>
      <c r="L15" s="10"/>
      <c r="M15" s="10"/>
      <c r="N15" s="10"/>
      <c r="O15" s="10"/>
      <c r="P15" s="10"/>
      <c r="Q15" s="10"/>
      <c r="R15" s="10"/>
      <c r="S15" s="10"/>
      <c r="T15" s="10"/>
      <c r="U15" s="10"/>
      <c r="V15" s="10"/>
      <c r="W15" s="10"/>
      <c r="X15" s="10"/>
      <c r="Y15" s="10"/>
    </row>
    <row r="16" ht="12.75" customHeight="1">
      <c r="A16" s="28" t="s">
        <v>50</v>
      </c>
      <c r="B16" s="30">
        <v>11258.86</v>
      </c>
      <c r="C16" s="30">
        <v>6332.17</v>
      </c>
      <c r="D16" s="30">
        <f t="shared" si="3"/>
        <v>4926.69</v>
      </c>
      <c r="E16" s="31">
        <f t="shared" si="4"/>
        <v>0.4375833788</v>
      </c>
      <c r="F16" s="30">
        <v>7049.0</v>
      </c>
      <c r="G16" s="32">
        <f t="shared" si="5"/>
        <v>0.8983075614</v>
      </c>
      <c r="H16" s="30">
        <f t="shared" si="6"/>
        <v>0.6989204142</v>
      </c>
      <c r="I16" s="30">
        <f t="shared" si="7"/>
        <v>3284.46</v>
      </c>
      <c r="J16" s="30">
        <f t="shared" si="8"/>
        <v>-1906.487121</v>
      </c>
      <c r="K16" s="10"/>
      <c r="L16" s="10"/>
      <c r="M16" s="10"/>
      <c r="N16" s="10"/>
      <c r="O16" s="10"/>
      <c r="P16" s="10"/>
      <c r="Q16" s="10"/>
      <c r="R16" s="10"/>
      <c r="S16" s="10"/>
      <c r="T16" s="10"/>
      <c r="U16" s="10"/>
      <c r="V16" s="10"/>
      <c r="W16" s="10"/>
      <c r="X16" s="10"/>
      <c r="Y16" s="10"/>
    </row>
    <row r="17" ht="12.75" customHeight="1">
      <c r="A17" s="28" t="s">
        <v>51</v>
      </c>
      <c r="B17" s="30">
        <v>173818.21</v>
      </c>
      <c r="C17" s="30">
        <v>121706.67</v>
      </c>
      <c r="D17" s="30">
        <f t="shared" si="3"/>
        <v>52111.54</v>
      </c>
      <c r="E17" s="31">
        <f t="shared" si="4"/>
        <v>0.2998048363</v>
      </c>
      <c r="F17" s="30">
        <v>72412.15</v>
      </c>
      <c r="G17" s="32">
        <f t="shared" si="5"/>
        <v>1.680749294</v>
      </c>
      <c r="H17" s="30">
        <f t="shared" si="6"/>
        <v>0.7196518816</v>
      </c>
      <c r="I17" s="30">
        <f t="shared" si="7"/>
        <v>34741.02667</v>
      </c>
      <c r="J17" s="30">
        <f t="shared" si="8"/>
        <v>-34120.23593</v>
      </c>
      <c r="K17" s="10"/>
      <c r="L17" s="10"/>
      <c r="M17" s="10"/>
      <c r="N17" s="10"/>
      <c r="O17" s="10"/>
      <c r="P17" s="10"/>
      <c r="Q17" s="10"/>
      <c r="R17" s="10"/>
      <c r="S17" s="10"/>
      <c r="T17" s="10"/>
      <c r="U17" s="10"/>
      <c r="V17" s="10"/>
      <c r="W17" s="10"/>
      <c r="X17" s="10"/>
      <c r="Y17" s="10"/>
    </row>
    <row r="18" ht="12.75" customHeight="1">
      <c r="A18" s="28" t="s">
        <v>52</v>
      </c>
      <c r="B18" s="30">
        <v>8124.75</v>
      </c>
      <c r="C18" s="30">
        <v>5781.95</v>
      </c>
      <c r="D18" s="30">
        <f t="shared" si="3"/>
        <v>2342.8</v>
      </c>
      <c r="E18" s="31">
        <f t="shared" si="4"/>
        <v>0.2883534878</v>
      </c>
      <c r="F18" s="30">
        <v>730.0</v>
      </c>
      <c r="G18" s="32">
        <f t="shared" si="5"/>
        <v>7.920479452</v>
      </c>
      <c r="H18" s="30">
        <f t="shared" si="6"/>
        <v>3.209315068</v>
      </c>
      <c r="I18" s="30">
        <f t="shared" si="7"/>
        <v>1561.866667</v>
      </c>
      <c r="J18" s="30">
        <f t="shared" si="8"/>
        <v>12774.14926</v>
      </c>
      <c r="K18" s="10"/>
      <c r="L18" s="10"/>
      <c r="M18" s="10"/>
      <c r="N18" s="10"/>
      <c r="O18" s="10"/>
      <c r="P18" s="10"/>
      <c r="Q18" s="10"/>
      <c r="R18" s="10"/>
      <c r="S18" s="10"/>
      <c r="T18" s="10"/>
      <c r="U18" s="10"/>
      <c r="V18" s="10"/>
      <c r="W18" s="10"/>
      <c r="X18" s="10"/>
      <c r="Y18" s="10"/>
    </row>
    <row r="19" ht="12.75" customHeight="1">
      <c r="A19" s="28" t="s">
        <v>53</v>
      </c>
      <c r="B19" s="30">
        <v>37410.0</v>
      </c>
      <c r="C19" s="30">
        <v>28202.11</v>
      </c>
      <c r="D19" s="30">
        <f t="shared" si="3"/>
        <v>9207.89</v>
      </c>
      <c r="E19" s="31">
        <f t="shared" si="4"/>
        <v>0.246134456</v>
      </c>
      <c r="F19" s="30">
        <v>19007.55</v>
      </c>
      <c r="G19" s="32">
        <f t="shared" si="5"/>
        <v>1.483731991</v>
      </c>
      <c r="H19" s="30">
        <f t="shared" si="6"/>
        <v>0.484433291</v>
      </c>
      <c r="I19" s="30">
        <f t="shared" si="7"/>
        <v>6138.593333</v>
      </c>
      <c r="J19" s="30">
        <f t="shared" si="8"/>
        <v>-14540.06904</v>
      </c>
      <c r="K19" s="10"/>
      <c r="L19" s="10"/>
      <c r="M19" s="10"/>
      <c r="N19" s="10"/>
      <c r="O19" s="10"/>
      <c r="P19" s="10"/>
      <c r="Q19" s="10"/>
      <c r="R19" s="10"/>
      <c r="S19" s="10"/>
      <c r="T19" s="10"/>
      <c r="U19" s="10"/>
      <c r="V19" s="10"/>
      <c r="W19" s="10"/>
      <c r="X19" s="10"/>
      <c r="Y19" s="10"/>
    </row>
    <row r="20" ht="12.75" customHeight="1">
      <c r="A20" s="28" t="s">
        <v>37</v>
      </c>
      <c r="B20" s="30">
        <v>34823.07</v>
      </c>
      <c r="C20" s="30">
        <v>21534.64</v>
      </c>
      <c r="D20" s="30">
        <f t="shared" si="3"/>
        <v>13288.43</v>
      </c>
      <c r="E20" s="31">
        <f t="shared" si="4"/>
        <v>0.3815984633</v>
      </c>
      <c r="F20" s="30">
        <v>18038.67</v>
      </c>
      <c r="G20" s="32">
        <f t="shared" si="5"/>
        <v>1.1938042</v>
      </c>
      <c r="H20" s="30">
        <f t="shared" si="6"/>
        <v>0.7366635123</v>
      </c>
      <c r="I20" s="30">
        <f t="shared" si="7"/>
        <v>8858.953333</v>
      </c>
      <c r="J20" s="30">
        <f t="shared" si="8"/>
        <v>-5670.856461</v>
      </c>
      <c r="K20" s="10"/>
      <c r="L20" s="10"/>
      <c r="M20" s="10"/>
      <c r="N20" s="10"/>
      <c r="O20" s="10"/>
      <c r="P20" s="10"/>
      <c r="Q20" s="10"/>
      <c r="R20" s="10"/>
      <c r="S20" s="10"/>
      <c r="T20" s="10"/>
      <c r="U20" s="10"/>
      <c r="V20" s="10"/>
      <c r="W20" s="10"/>
      <c r="X20" s="10"/>
      <c r="Y20" s="10"/>
    </row>
    <row r="21" ht="12.75" customHeight="1">
      <c r="A21" s="28" t="s">
        <v>38</v>
      </c>
      <c r="B21" s="30">
        <v>65802.25</v>
      </c>
      <c r="C21" s="30">
        <v>43260.5</v>
      </c>
      <c r="D21" s="30">
        <f t="shared" si="3"/>
        <v>22541.75</v>
      </c>
      <c r="E21" s="31">
        <f t="shared" si="4"/>
        <v>0.3425680733</v>
      </c>
      <c r="F21" s="30">
        <v>46928.16</v>
      </c>
      <c r="G21" s="32">
        <f t="shared" si="5"/>
        <v>0.9218452204</v>
      </c>
      <c r="H21" s="30">
        <f t="shared" si="6"/>
        <v>0.480345916</v>
      </c>
      <c r="I21" s="30">
        <f t="shared" si="7"/>
        <v>15027.83333</v>
      </c>
      <c r="J21" s="30">
        <f t="shared" si="8"/>
        <v>-22480.4955</v>
      </c>
      <c r="K21" s="10"/>
      <c r="L21" s="10"/>
      <c r="M21" s="10"/>
      <c r="N21" s="10"/>
      <c r="O21" s="10"/>
      <c r="P21" s="10"/>
      <c r="Q21" s="10"/>
      <c r="R21" s="10"/>
      <c r="S21" s="10"/>
      <c r="T21" s="10"/>
      <c r="U21" s="10"/>
      <c r="V21" s="10"/>
      <c r="W21" s="10"/>
      <c r="X21" s="10"/>
      <c r="Y21" s="10"/>
    </row>
    <row r="22" ht="12.75" customHeight="1">
      <c r="A22" s="28" t="s">
        <v>54</v>
      </c>
      <c r="B22" s="30">
        <v>32451.55</v>
      </c>
      <c r="C22" s="30">
        <v>22028.71</v>
      </c>
      <c r="D22" s="30">
        <f t="shared" si="3"/>
        <v>10422.84</v>
      </c>
      <c r="E22" s="31">
        <f t="shared" si="4"/>
        <v>0.3211815768</v>
      </c>
      <c r="F22" s="30">
        <v>7981.02</v>
      </c>
      <c r="G22" s="32">
        <f t="shared" si="5"/>
        <v>2.760137175</v>
      </c>
      <c r="H22" s="30">
        <f t="shared" si="6"/>
        <v>1.305953374</v>
      </c>
      <c r="I22" s="30">
        <f t="shared" si="7"/>
        <v>6948.56</v>
      </c>
      <c r="J22" s="30">
        <f t="shared" si="8"/>
        <v>6739.758158</v>
      </c>
      <c r="K22" s="10"/>
      <c r="L22" s="10"/>
      <c r="M22" s="10"/>
      <c r="N22" s="10"/>
      <c r="O22" s="10"/>
      <c r="P22" s="10"/>
      <c r="Q22" s="10"/>
      <c r="R22" s="10"/>
      <c r="S22" s="10"/>
      <c r="T22" s="10"/>
      <c r="U22" s="10"/>
      <c r="V22" s="10"/>
      <c r="W22" s="10"/>
      <c r="X22" s="10"/>
      <c r="Y22" s="10"/>
    </row>
    <row r="23" ht="12.75" customHeight="1">
      <c r="A23" s="28" t="s">
        <v>55</v>
      </c>
      <c r="B23" s="30">
        <v>226578.33</v>
      </c>
      <c r="C23" s="30">
        <v>139372.32</v>
      </c>
      <c r="D23" s="30">
        <f t="shared" si="3"/>
        <v>87206.01</v>
      </c>
      <c r="E23" s="31">
        <f t="shared" si="4"/>
        <v>0.3848823937</v>
      </c>
      <c r="F23" s="30">
        <v>47799.87</v>
      </c>
      <c r="G23" s="32">
        <f t="shared" si="5"/>
        <v>2.915746842</v>
      </c>
      <c r="H23" s="30">
        <f t="shared" si="6"/>
        <v>1.824398476</v>
      </c>
      <c r="I23" s="30">
        <f t="shared" si="7"/>
        <v>58137.34</v>
      </c>
      <c r="J23" s="30">
        <f t="shared" si="8"/>
        <v>114898.3283</v>
      </c>
      <c r="K23" s="10"/>
      <c r="L23" s="10"/>
      <c r="M23" s="10"/>
      <c r="N23" s="10"/>
      <c r="O23" s="10"/>
      <c r="P23" s="10"/>
      <c r="Q23" s="10"/>
      <c r="R23" s="10"/>
      <c r="S23" s="10"/>
      <c r="T23" s="10"/>
      <c r="U23" s="10"/>
      <c r="V23" s="10"/>
      <c r="W23" s="10"/>
      <c r="X23" s="10"/>
      <c r="Y23" s="10"/>
    </row>
    <row r="24" ht="12.75" customHeight="1">
      <c r="A24" s="28" t="s">
        <v>56</v>
      </c>
      <c r="B24" s="30">
        <v>4456.34</v>
      </c>
      <c r="C24" s="30">
        <v>3819.46</v>
      </c>
      <c r="D24" s="30">
        <f t="shared" si="3"/>
        <v>636.88</v>
      </c>
      <c r="E24" s="31">
        <f t="shared" si="4"/>
        <v>0.1429154867</v>
      </c>
      <c r="F24" s="30">
        <v>2691.99</v>
      </c>
      <c r="G24" s="32">
        <f t="shared" si="5"/>
        <v>1.418823993</v>
      </c>
      <c r="H24" s="30">
        <f t="shared" si="6"/>
        <v>0.2365833454</v>
      </c>
      <c r="I24" s="30">
        <f t="shared" si="7"/>
        <v>424.5866667</v>
      </c>
      <c r="J24" s="30">
        <f t="shared" si="8"/>
        <v>-2915.839376</v>
      </c>
      <c r="K24" s="10"/>
      <c r="L24" s="10"/>
      <c r="M24" s="10"/>
      <c r="N24" s="10"/>
      <c r="O24" s="10"/>
      <c r="P24" s="10"/>
      <c r="Q24" s="10"/>
      <c r="R24" s="10"/>
      <c r="S24" s="10"/>
      <c r="T24" s="10"/>
      <c r="U24" s="10"/>
      <c r="V24" s="10"/>
      <c r="W24" s="10"/>
      <c r="X24" s="10"/>
      <c r="Y24" s="10"/>
    </row>
    <row r="25" ht="12.75" customHeight="1">
      <c r="A25" s="28" t="s">
        <v>57</v>
      </c>
      <c r="B25" s="30">
        <v>23835.81</v>
      </c>
      <c r="C25" s="30">
        <v>18013.34</v>
      </c>
      <c r="D25" s="30">
        <f t="shared" si="3"/>
        <v>5822.47</v>
      </c>
      <c r="E25" s="31">
        <f t="shared" si="4"/>
        <v>0.2442740566</v>
      </c>
      <c r="F25" s="30">
        <v>9988.6</v>
      </c>
      <c r="G25" s="32">
        <f t="shared" si="5"/>
        <v>1.803389864</v>
      </c>
      <c r="H25" s="30">
        <f t="shared" si="6"/>
        <v>0.5829115191</v>
      </c>
      <c r="I25" s="30">
        <f t="shared" si="7"/>
        <v>3881.646667</v>
      </c>
      <c r="J25" s="30">
        <f t="shared" si="8"/>
        <v>-7513.156616</v>
      </c>
      <c r="K25" s="10"/>
      <c r="L25" s="10"/>
      <c r="M25" s="10"/>
      <c r="N25" s="10"/>
      <c r="O25" s="10"/>
      <c r="P25" s="10"/>
      <c r="Q25" s="10"/>
      <c r="R25" s="10"/>
      <c r="S25" s="10"/>
      <c r="T25" s="10"/>
      <c r="U25" s="10"/>
      <c r="V25" s="10"/>
      <c r="W25" s="10"/>
      <c r="X25" s="10"/>
      <c r="Y25" s="10"/>
    </row>
    <row r="26" ht="12.75" customHeight="1">
      <c r="A26" s="28" t="s">
        <v>36</v>
      </c>
      <c r="B26" s="30">
        <v>174069.7</v>
      </c>
      <c r="C26" s="30">
        <v>117586.6</v>
      </c>
      <c r="D26" s="30">
        <f t="shared" si="3"/>
        <v>56483.1</v>
      </c>
      <c r="E26" s="31">
        <f t="shared" si="4"/>
        <v>0.3244855365</v>
      </c>
      <c r="F26" s="30">
        <v>47525.64</v>
      </c>
      <c r="G26" s="32">
        <f t="shared" si="5"/>
        <v>2.474171837</v>
      </c>
      <c r="H26" s="30">
        <f t="shared" si="6"/>
        <v>1.188476368</v>
      </c>
      <c r="I26" s="30">
        <f t="shared" si="7"/>
        <v>37655.4</v>
      </c>
      <c r="J26" s="30">
        <f t="shared" si="8"/>
        <v>22162.29526</v>
      </c>
      <c r="K26" s="10"/>
      <c r="L26" s="10"/>
      <c r="M26" s="10"/>
      <c r="N26" s="10"/>
      <c r="O26" s="10"/>
      <c r="P26" s="10"/>
      <c r="Q26" s="10"/>
      <c r="R26" s="10"/>
      <c r="S26" s="10"/>
      <c r="T26" s="10"/>
      <c r="U26" s="10"/>
      <c r="V26" s="10"/>
      <c r="W26" s="10"/>
      <c r="X26" s="10"/>
      <c r="Y26" s="10"/>
    </row>
    <row r="27" ht="12.75" customHeight="1">
      <c r="A27" s="28" t="s">
        <v>58</v>
      </c>
      <c r="B27" s="30">
        <v>5939.88</v>
      </c>
      <c r="C27" s="30">
        <v>4475.07</v>
      </c>
      <c r="D27" s="30">
        <f t="shared" si="3"/>
        <v>1464.81</v>
      </c>
      <c r="E27" s="31">
        <f t="shared" si="4"/>
        <v>0.246605992</v>
      </c>
      <c r="F27" s="30">
        <v>6811.89</v>
      </c>
      <c r="G27" s="32">
        <f t="shared" si="5"/>
        <v>0.6569498333</v>
      </c>
      <c r="H27" s="30">
        <f t="shared" si="6"/>
        <v>0.2150372364</v>
      </c>
      <c r="I27" s="30">
        <f t="shared" si="7"/>
        <v>976.54</v>
      </c>
      <c r="J27" s="30">
        <f t="shared" si="8"/>
        <v>-3512.763315</v>
      </c>
      <c r="K27" s="10"/>
      <c r="L27" s="10"/>
      <c r="M27" s="10"/>
      <c r="N27" s="10"/>
      <c r="O27" s="10"/>
      <c r="P27" s="10"/>
      <c r="Q27" s="10"/>
      <c r="R27" s="10"/>
      <c r="S27" s="10"/>
      <c r="T27" s="10"/>
      <c r="U27" s="10"/>
      <c r="V27" s="10"/>
      <c r="W27" s="10"/>
      <c r="X27" s="10"/>
      <c r="Y27" s="10"/>
    </row>
    <row r="28" ht="12.75" customHeight="1">
      <c r="A28" s="33" t="s">
        <v>59</v>
      </c>
      <c r="B28" s="34">
        <v>9000.0</v>
      </c>
      <c r="C28" s="34">
        <v>6000.0</v>
      </c>
      <c r="D28" s="34">
        <f t="shared" si="3"/>
        <v>3000</v>
      </c>
      <c r="E28" s="35">
        <f t="shared" si="4"/>
        <v>0.3333333333</v>
      </c>
      <c r="F28" s="34">
        <v>3000.0</v>
      </c>
      <c r="G28" s="36">
        <f t="shared" si="5"/>
        <v>2</v>
      </c>
      <c r="H28" s="34">
        <f t="shared" si="6"/>
        <v>1</v>
      </c>
      <c r="I28" s="34">
        <f t="shared" si="7"/>
        <v>2000</v>
      </c>
      <c r="J28" s="34">
        <f t="shared" si="8"/>
        <v>0</v>
      </c>
      <c r="K28" s="10"/>
      <c r="L28" s="10"/>
      <c r="M28" s="10"/>
      <c r="N28" s="10"/>
      <c r="O28" s="10"/>
      <c r="P28" s="10"/>
      <c r="Q28" s="10"/>
      <c r="R28" s="10"/>
      <c r="S28" s="10"/>
      <c r="T28" s="10"/>
      <c r="U28" s="10"/>
      <c r="V28" s="10"/>
      <c r="W28" s="10"/>
      <c r="X28" s="10"/>
      <c r="Y28" s="10"/>
    </row>
    <row r="29" ht="12.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row>
    <row r="30" ht="12.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row>
    <row r="31" ht="12.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row>
    <row r="32" ht="12.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row>
    <row r="33" ht="12.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row>
    <row r="34" ht="12.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row>
    <row r="35" ht="12.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row>
    <row r="36" ht="12.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row>
    <row r="37" ht="12.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row>
    <row r="38" ht="12.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row>
    <row r="39" ht="12.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row>
    <row r="40" ht="12.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row>
    <row r="41" ht="12.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row>
    <row r="42" ht="12.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row>
    <row r="43" ht="12.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row>
    <row r="44" ht="12.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row>
    <row r="45" ht="12.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ht="12.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row>
    <row r="47" ht="12.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row>
    <row r="48" ht="12.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row>
    <row r="49" ht="12.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ht="12.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row r="51" ht="12.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row>
    <row r="52" ht="12.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row>
    <row r="53" ht="12.75" customHeight="1">
      <c r="A53" s="10"/>
      <c r="B53" s="10"/>
      <c r="C53" s="10"/>
      <c r="D53" s="10"/>
      <c r="E53" s="10"/>
      <c r="F53" s="10"/>
      <c r="G53" s="10"/>
      <c r="H53" s="10"/>
      <c r="I53" s="10"/>
      <c r="J53" s="10"/>
      <c r="K53" s="10"/>
      <c r="L53" s="10"/>
    </row>
    <row r="54" ht="12.75" customHeight="1">
      <c r="A54" s="10"/>
      <c r="B54" s="10"/>
      <c r="C54" s="10"/>
      <c r="D54" s="10"/>
      <c r="E54" s="10"/>
      <c r="F54" s="10"/>
      <c r="G54" s="10"/>
      <c r="H54" s="10"/>
      <c r="I54" s="10"/>
      <c r="J54" s="10"/>
      <c r="K54" s="10"/>
      <c r="L54" s="10"/>
    </row>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57"/>
    <col customWidth="1" min="2" max="2" width="16.71"/>
    <col customWidth="1" min="3" max="3" width="16.29"/>
    <col customWidth="1" min="4" max="4" width="16.0"/>
    <col customWidth="1" min="5" max="5" width="8.0"/>
    <col customWidth="1" min="6" max="6" width="15.0"/>
    <col customWidth="1" min="7" max="8" width="8.0"/>
    <col customWidth="1" min="9" max="9" width="14.0"/>
    <col customWidth="1" min="10" max="10" width="12.57"/>
    <col customWidth="1" min="11" max="11" width="12.14"/>
    <col customWidth="1" min="12" max="26" width="8.0"/>
  </cols>
  <sheetData>
    <row r="1" ht="12.75" customHeight="1">
      <c r="A1" s="12" t="s">
        <v>13</v>
      </c>
      <c r="B1" s="13"/>
      <c r="C1" s="14"/>
      <c r="D1" s="14"/>
      <c r="E1" s="15" t="s">
        <v>14</v>
      </c>
      <c r="F1" s="14"/>
      <c r="G1" s="16" t="s">
        <v>15</v>
      </c>
      <c r="H1" s="14" t="s">
        <v>16</v>
      </c>
      <c r="I1" s="14"/>
      <c r="J1" s="17"/>
      <c r="K1" s="24"/>
    </row>
    <row r="2" ht="12.75" customHeight="1">
      <c r="A2" s="3"/>
      <c r="B2" s="18"/>
      <c r="C2" s="17"/>
      <c r="D2" s="17" t="s">
        <v>17</v>
      </c>
      <c r="E2" s="19" t="s">
        <v>18</v>
      </c>
      <c r="F2" s="17"/>
      <c r="G2" s="20" t="s">
        <v>19</v>
      </c>
      <c r="H2" s="17" t="s">
        <v>20</v>
      </c>
      <c r="I2" s="17" t="s">
        <v>21</v>
      </c>
      <c r="J2" s="17" t="s">
        <v>22</v>
      </c>
      <c r="K2" s="24"/>
    </row>
    <row r="3" ht="12.75" customHeight="1">
      <c r="A3" s="21" t="s">
        <v>23</v>
      </c>
      <c r="B3" s="22" t="s">
        <v>60</v>
      </c>
      <c r="C3" s="23" t="s">
        <v>25</v>
      </c>
      <c r="D3" s="24" t="s">
        <v>26</v>
      </c>
      <c r="E3" s="25" t="s">
        <v>27</v>
      </c>
      <c r="F3" s="23" t="s">
        <v>28</v>
      </c>
      <c r="G3" s="26" t="s">
        <v>6</v>
      </c>
      <c r="H3" s="24" t="s">
        <v>29</v>
      </c>
      <c r="I3" s="24" t="s">
        <v>30</v>
      </c>
      <c r="J3" s="24" t="s">
        <v>31</v>
      </c>
      <c r="K3" s="24" t="s">
        <v>31</v>
      </c>
    </row>
    <row r="4" ht="12.75" customHeight="1">
      <c r="A4" s="21"/>
      <c r="B4" s="24">
        <f t="shared" ref="B4:D4" si="1">SUM(B6:B226)</f>
        <v>1330879.52</v>
      </c>
      <c r="C4" s="24">
        <f t="shared" si="1"/>
        <v>893056.42</v>
      </c>
      <c r="D4" s="24">
        <f t="shared" si="1"/>
        <v>437823.1</v>
      </c>
      <c r="E4" s="25">
        <f>D4/B4</f>
        <v>0.3289727533</v>
      </c>
      <c r="F4" s="24">
        <f>SUM(F6:F226)</f>
        <v>581186.73</v>
      </c>
      <c r="G4" s="26">
        <f>C4/F4</f>
        <v>1.536608415</v>
      </c>
      <c r="H4" s="24">
        <f>D4/F4</f>
        <v>0.7533260438</v>
      </c>
      <c r="I4" s="24">
        <f t="shared" ref="I4:K4" si="2">SUM(I6:I226)</f>
        <v>291882.0667</v>
      </c>
      <c r="J4" s="24">
        <f t="shared" si="2"/>
        <v>58639.86458</v>
      </c>
      <c r="K4" s="24">
        <f t="shared" si="2"/>
        <v>185275.84</v>
      </c>
    </row>
    <row r="5" ht="12.75" customHeight="1">
      <c r="A5" s="28"/>
      <c r="B5" s="30"/>
      <c r="C5" s="30"/>
      <c r="D5" s="30"/>
      <c r="E5" s="31"/>
      <c r="F5" s="30"/>
      <c r="G5" s="32"/>
      <c r="H5" s="30"/>
      <c r="I5" s="30"/>
      <c r="J5" s="30"/>
      <c r="K5" s="28"/>
    </row>
    <row r="6" ht="12.75" customHeight="1">
      <c r="A6" s="28" t="s">
        <v>41</v>
      </c>
      <c r="B6" s="30">
        <v>185275.84</v>
      </c>
      <c r="C6" s="30">
        <v>118568.18</v>
      </c>
      <c r="D6" s="30">
        <f t="shared" ref="D6:D27" si="3">B6-C6</f>
        <v>66707.66</v>
      </c>
      <c r="E6" s="31">
        <f t="shared" ref="E6:E27" si="4">D6/B6</f>
        <v>0.360045109</v>
      </c>
      <c r="F6" s="30">
        <v>71777.95</v>
      </c>
      <c r="G6" s="32">
        <f t="shared" ref="G6:G27" si="5">C6/F6</f>
        <v>1.651874705</v>
      </c>
      <c r="H6" s="30">
        <f t="shared" ref="H6:H27" si="6">D6/F6</f>
        <v>0.9293614543</v>
      </c>
      <c r="I6" s="30">
        <f t="shared" ref="I6:I27" si="7">D6/1.5</f>
        <v>44471.77333</v>
      </c>
      <c r="J6" s="30">
        <f t="shared" ref="J6:J27" si="8">(C6*H6)-C6</f>
        <v>-8375.483799</v>
      </c>
      <c r="K6" s="30">
        <f>B6</f>
        <v>185275.84</v>
      </c>
    </row>
    <row r="7" ht="12.75" customHeight="1">
      <c r="A7" s="28" t="s">
        <v>42</v>
      </c>
      <c r="B7" s="30">
        <v>42289.0</v>
      </c>
      <c r="C7" s="30">
        <v>28943.0</v>
      </c>
      <c r="D7" s="30">
        <f t="shared" si="3"/>
        <v>13346</v>
      </c>
      <c r="E7" s="31">
        <f t="shared" si="4"/>
        <v>0.3155903426</v>
      </c>
      <c r="F7" s="30">
        <v>51817.0</v>
      </c>
      <c r="G7" s="32">
        <f t="shared" si="5"/>
        <v>0.5585618619</v>
      </c>
      <c r="H7" s="30">
        <f t="shared" si="6"/>
        <v>0.2575602601</v>
      </c>
      <c r="I7" s="30">
        <f t="shared" si="7"/>
        <v>8897.333333</v>
      </c>
      <c r="J7" s="30">
        <f t="shared" si="8"/>
        <v>-21488.43339</v>
      </c>
      <c r="K7" s="28"/>
    </row>
    <row r="8" ht="12.75" customHeight="1">
      <c r="A8" s="28" t="s">
        <v>43</v>
      </c>
      <c r="B8" s="30">
        <v>40621.91</v>
      </c>
      <c r="C8" s="30">
        <v>28270.4</v>
      </c>
      <c r="D8" s="30">
        <f t="shared" si="3"/>
        <v>12351.51</v>
      </c>
      <c r="E8" s="31">
        <f t="shared" si="4"/>
        <v>0.3040602965</v>
      </c>
      <c r="F8" s="30">
        <v>12777.77</v>
      </c>
      <c r="G8" s="32">
        <f t="shared" si="5"/>
        <v>2.212467434</v>
      </c>
      <c r="H8" s="30">
        <f t="shared" si="6"/>
        <v>0.9666405014</v>
      </c>
      <c r="I8" s="30">
        <f t="shared" si="7"/>
        <v>8234.34</v>
      </c>
      <c r="J8" s="30">
        <f t="shared" si="8"/>
        <v>-943.0863683</v>
      </c>
      <c r="K8" s="28"/>
    </row>
    <row r="9" ht="12.75" customHeight="1">
      <c r="A9" s="28" t="s">
        <v>44</v>
      </c>
      <c r="B9" s="30">
        <v>70515.08</v>
      </c>
      <c r="C9" s="30">
        <v>49680.0</v>
      </c>
      <c r="D9" s="30">
        <f t="shared" si="3"/>
        <v>20835.08</v>
      </c>
      <c r="E9" s="31">
        <f t="shared" si="4"/>
        <v>0.2954698484</v>
      </c>
      <c r="F9" s="30">
        <v>38235.7</v>
      </c>
      <c r="G9" s="32">
        <f t="shared" si="5"/>
        <v>1.299309284</v>
      </c>
      <c r="H9" s="30">
        <f t="shared" si="6"/>
        <v>0.5449116925</v>
      </c>
      <c r="I9" s="30">
        <f t="shared" si="7"/>
        <v>13890.05333</v>
      </c>
      <c r="J9" s="30">
        <f t="shared" si="8"/>
        <v>-22608.78712</v>
      </c>
      <c r="K9" s="28"/>
    </row>
    <row r="10" ht="12.75" customHeight="1">
      <c r="A10" s="28" t="s">
        <v>45</v>
      </c>
      <c r="B10" s="30">
        <v>8247.76</v>
      </c>
      <c r="C10" s="30">
        <v>6286.16</v>
      </c>
      <c r="D10" s="30">
        <f t="shared" si="3"/>
        <v>1961.6</v>
      </c>
      <c r="E10" s="31">
        <f t="shared" si="4"/>
        <v>0.2378342726</v>
      </c>
      <c r="F10" s="30">
        <v>15521.35</v>
      </c>
      <c r="G10" s="32">
        <f t="shared" si="5"/>
        <v>0.4050008537</v>
      </c>
      <c r="H10" s="30">
        <f t="shared" si="6"/>
        <v>0.1263807594</v>
      </c>
      <c r="I10" s="30">
        <f t="shared" si="7"/>
        <v>1307.733333</v>
      </c>
      <c r="J10" s="30">
        <f t="shared" si="8"/>
        <v>-5491.710325</v>
      </c>
      <c r="K10" s="28"/>
    </row>
    <row r="11" ht="12.75" customHeight="1">
      <c r="A11" s="28" t="s">
        <v>46</v>
      </c>
      <c r="B11" s="30">
        <v>86657.72</v>
      </c>
      <c r="C11" s="30">
        <v>62549.74</v>
      </c>
      <c r="D11" s="30">
        <f t="shared" si="3"/>
        <v>24107.98</v>
      </c>
      <c r="E11" s="31">
        <f t="shared" si="4"/>
        <v>0.2781977186</v>
      </c>
      <c r="F11" s="30">
        <v>86587.0</v>
      </c>
      <c r="G11" s="32">
        <f t="shared" si="5"/>
        <v>0.722391814</v>
      </c>
      <c r="H11" s="30">
        <f t="shared" si="6"/>
        <v>0.2784249368</v>
      </c>
      <c r="I11" s="30">
        <f t="shared" si="7"/>
        <v>16071.98667</v>
      </c>
      <c r="J11" s="30">
        <f t="shared" si="8"/>
        <v>-45134.3326</v>
      </c>
      <c r="K11" s="28"/>
    </row>
    <row r="12" ht="12.75" customHeight="1">
      <c r="A12" s="28" t="s">
        <v>47</v>
      </c>
      <c r="B12" s="30">
        <v>55457.57</v>
      </c>
      <c r="C12" s="30">
        <v>37073.95</v>
      </c>
      <c r="D12" s="30">
        <f t="shared" si="3"/>
        <v>18383.62</v>
      </c>
      <c r="E12" s="31">
        <f t="shared" si="4"/>
        <v>0.3314898219</v>
      </c>
      <c r="F12" s="30">
        <v>9017.63</v>
      </c>
      <c r="G12" s="32">
        <f t="shared" si="5"/>
        <v>4.111274248</v>
      </c>
      <c r="H12" s="30">
        <f t="shared" si="6"/>
        <v>2.038630993</v>
      </c>
      <c r="I12" s="30">
        <f t="shared" si="7"/>
        <v>12255.74667</v>
      </c>
      <c r="J12" s="30">
        <f t="shared" si="8"/>
        <v>38506.1535</v>
      </c>
      <c r="K12" s="28"/>
    </row>
    <row r="13" ht="12.75" customHeight="1">
      <c r="A13" s="28" t="s">
        <v>48</v>
      </c>
      <c r="B13" s="30">
        <v>19342.89</v>
      </c>
      <c r="C13" s="30">
        <v>14452.95</v>
      </c>
      <c r="D13" s="30">
        <f t="shared" si="3"/>
        <v>4889.94</v>
      </c>
      <c r="E13" s="31">
        <f t="shared" si="4"/>
        <v>0.2528029679</v>
      </c>
      <c r="F13" s="30">
        <v>979.79</v>
      </c>
      <c r="G13" s="32">
        <f t="shared" si="5"/>
        <v>14.75106911</v>
      </c>
      <c r="H13" s="30">
        <f t="shared" si="6"/>
        <v>4.990804152</v>
      </c>
      <c r="I13" s="30">
        <f t="shared" si="7"/>
        <v>3259.96</v>
      </c>
      <c r="J13" s="30">
        <f t="shared" si="8"/>
        <v>57678.89287</v>
      </c>
      <c r="K13" s="28"/>
    </row>
    <row r="14" ht="12.75" customHeight="1">
      <c r="A14" s="28" t="s">
        <v>49</v>
      </c>
      <c r="B14" s="30">
        <v>14903.0</v>
      </c>
      <c r="C14" s="30">
        <v>9118.5</v>
      </c>
      <c r="D14" s="30">
        <f t="shared" si="3"/>
        <v>5784.5</v>
      </c>
      <c r="E14" s="31">
        <f t="shared" si="4"/>
        <v>0.3881433268</v>
      </c>
      <c r="F14" s="30">
        <v>4508.0</v>
      </c>
      <c r="G14" s="32">
        <f t="shared" si="5"/>
        <v>2.022737356</v>
      </c>
      <c r="H14" s="30">
        <f t="shared" si="6"/>
        <v>1.283163265</v>
      </c>
      <c r="I14" s="30">
        <f t="shared" si="7"/>
        <v>3856.333333</v>
      </c>
      <c r="J14" s="30">
        <f t="shared" si="8"/>
        <v>2582.024235</v>
      </c>
      <c r="K14" s="28"/>
    </row>
    <row r="15" ht="12.75" customHeight="1">
      <c r="A15" s="28" t="s">
        <v>50</v>
      </c>
      <c r="B15" s="30">
        <v>11258.86</v>
      </c>
      <c r="C15" s="30">
        <v>6332.17</v>
      </c>
      <c r="D15" s="30">
        <f t="shared" si="3"/>
        <v>4926.69</v>
      </c>
      <c r="E15" s="31">
        <f t="shared" si="4"/>
        <v>0.4375833788</v>
      </c>
      <c r="F15" s="30">
        <v>7049.0</v>
      </c>
      <c r="G15" s="32">
        <f t="shared" si="5"/>
        <v>0.8983075614</v>
      </c>
      <c r="H15" s="30">
        <f t="shared" si="6"/>
        <v>0.6989204142</v>
      </c>
      <c r="I15" s="30">
        <f t="shared" si="7"/>
        <v>3284.46</v>
      </c>
      <c r="J15" s="30">
        <f t="shared" si="8"/>
        <v>-1906.487121</v>
      </c>
      <c r="K15" s="28"/>
    </row>
    <row r="16" ht="12.75" customHeight="1">
      <c r="A16" s="28" t="s">
        <v>51</v>
      </c>
      <c r="B16" s="30">
        <v>173818.21</v>
      </c>
      <c r="C16" s="30">
        <v>121706.67</v>
      </c>
      <c r="D16" s="30">
        <f t="shared" si="3"/>
        <v>52111.54</v>
      </c>
      <c r="E16" s="31">
        <f t="shared" si="4"/>
        <v>0.2998048363</v>
      </c>
      <c r="F16" s="30">
        <v>72412.15</v>
      </c>
      <c r="G16" s="32">
        <f t="shared" si="5"/>
        <v>1.680749294</v>
      </c>
      <c r="H16" s="30">
        <f t="shared" si="6"/>
        <v>0.7196518816</v>
      </c>
      <c r="I16" s="30">
        <f t="shared" si="7"/>
        <v>34741.02667</v>
      </c>
      <c r="J16" s="30">
        <f t="shared" si="8"/>
        <v>-34120.23593</v>
      </c>
      <c r="K16" s="28"/>
    </row>
    <row r="17" ht="12.75" customHeight="1">
      <c r="A17" s="28" t="s">
        <v>52</v>
      </c>
      <c r="B17" s="30">
        <v>8124.75</v>
      </c>
      <c r="C17" s="30">
        <v>5781.95</v>
      </c>
      <c r="D17" s="30">
        <f t="shared" si="3"/>
        <v>2342.8</v>
      </c>
      <c r="E17" s="31">
        <f t="shared" si="4"/>
        <v>0.2883534878</v>
      </c>
      <c r="F17" s="30">
        <v>730.0</v>
      </c>
      <c r="G17" s="32">
        <f t="shared" si="5"/>
        <v>7.920479452</v>
      </c>
      <c r="H17" s="30">
        <f t="shared" si="6"/>
        <v>3.209315068</v>
      </c>
      <c r="I17" s="30">
        <f t="shared" si="7"/>
        <v>1561.866667</v>
      </c>
      <c r="J17" s="30">
        <f t="shared" si="8"/>
        <v>12774.14926</v>
      </c>
      <c r="K17" s="28"/>
    </row>
    <row r="18" ht="12.75" customHeight="1">
      <c r="A18" s="28" t="s">
        <v>53</v>
      </c>
      <c r="B18" s="30">
        <v>37410.0</v>
      </c>
      <c r="C18" s="30">
        <v>28202.11</v>
      </c>
      <c r="D18" s="30">
        <f t="shared" si="3"/>
        <v>9207.89</v>
      </c>
      <c r="E18" s="31">
        <f t="shared" si="4"/>
        <v>0.246134456</v>
      </c>
      <c r="F18" s="30">
        <v>19007.55</v>
      </c>
      <c r="G18" s="32">
        <f t="shared" si="5"/>
        <v>1.483731991</v>
      </c>
      <c r="H18" s="30">
        <f t="shared" si="6"/>
        <v>0.484433291</v>
      </c>
      <c r="I18" s="30">
        <f t="shared" si="7"/>
        <v>6138.593333</v>
      </c>
      <c r="J18" s="30">
        <f t="shared" si="8"/>
        <v>-14540.06904</v>
      </c>
      <c r="K18" s="28"/>
    </row>
    <row r="19" ht="12.75" customHeight="1">
      <c r="A19" s="28" t="s">
        <v>37</v>
      </c>
      <c r="B19" s="30">
        <v>34823.07</v>
      </c>
      <c r="C19" s="30">
        <v>21534.64</v>
      </c>
      <c r="D19" s="30">
        <f t="shared" si="3"/>
        <v>13288.43</v>
      </c>
      <c r="E19" s="31">
        <f t="shared" si="4"/>
        <v>0.3815984633</v>
      </c>
      <c r="F19" s="30">
        <v>18038.67</v>
      </c>
      <c r="G19" s="32">
        <f t="shared" si="5"/>
        <v>1.1938042</v>
      </c>
      <c r="H19" s="30">
        <f t="shared" si="6"/>
        <v>0.7366635123</v>
      </c>
      <c r="I19" s="30">
        <f t="shared" si="7"/>
        <v>8858.953333</v>
      </c>
      <c r="J19" s="30">
        <f t="shared" si="8"/>
        <v>-5670.856461</v>
      </c>
      <c r="K19" s="28"/>
    </row>
    <row r="20" ht="12.75" customHeight="1">
      <c r="A20" s="28" t="s">
        <v>38</v>
      </c>
      <c r="B20" s="30">
        <v>65802.25</v>
      </c>
      <c r="C20" s="30">
        <v>43260.5</v>
      </c>
      <c r="D20" s="30">
        <f t="shared" si="3"/>
        <v>22541.75</v>
      </c>
      <c r="E20" s="31">
        <f t="shared" si="4"/>
        <v>0.3425680733</v>
      </c>
      <c r="F20" s="30">
        <v>46928.16</v>
      </c>
      <c r="G20" s="32">
        <f t="shared" si="5"/>
        <v>0.9218452204</v>
      </c>
      <c r="H20" s="30">
        <f t="shared" si="6"/>
        <v>0.480345916</v>
      </c>
      <c r="I20" s="30">
        <f t="shared" si="7"/>
        <v>15027.83333</v>
      </c>
      <c r="J20" s="30">
        <f t="shared" si="8"/>
        <v>-22480.4955</v>
      </c>
      <c r="K20" s="28"/>
    </row>
    <row r="21" ht="12.75" customHeight="1">
      <c r="A21" s="28" t="s">
        <v>54</v>
      </c>
      <c r="B21" s="30">
        <v>32451.55</v>
      </c>
      <c r="C21" s="30">
        <v>22028.71</v>
      </c>
      <c r="D21" s="30">
        <f t="shared" si="3"/>
        <v>10422.84</v>
      </c>
      <c r="E21" s="31">
        <f t="shared" si="4"/>
        <v>0.3211815768</v>
      </c>
      <c r="F21" s="30">
        <v>7981.02</v>
      </c>
      <c r="G21" s="32">
        <f t="shared" si="5"/>
        <v>2.760137175</v>
      </c>
      <c r="H21" s="30">
        <f t="shared" si="6"/>
        <v>1.305953374</v>
      </c>
      <c r="I21" s="30">
        <f t="shared" si="7"/>
        <v>6948.56</v>
      </c>
      <c r="J21" s="30">
        <f t="shared" si="8"/>
        <v>6739.758158</v>
      </c>
      <c r="K21" s="28"/>
    </row>
    <row r="22" ht="12.75" customHeight="1">
      <c r="A22" s="28" t="s">
        <v>55</v>
      </c>
      <c r="B22" s="30">
        <v>226578.33</v>
      </c>
      <c r="C22" s="30">
        <v>139372.32</v>
      </c>
      <c r="D22" s="30">
        <f t="shared" si="3"/>
        <v>87206.01</v>
      </c>
      <c r="E22" s="31">
        <f t="shared" si="4"/>
        <v>0.3848823937</v>
      </c>
      <c r="F22" s="30">
        <v>47799.87</v>
      </c>
      <c r="G22" s="32">
        <f t="shared" si="5"/>
        <v>2.915746842</v>
      </c>
      <c r="H22" s="30">
        <f t="shared" si="6"/>
        <v>1.824398476</v>
      </c>
      <c r="I22" s="30">
        <f t="shared" si="7"/>
        <v>58137.34</v>
      </c>
      <c r="J22" s="30">
        <f t="shared" si="8"/>
        <v>114898.3283</v>
      </c>
      <c r="K22" s="28"/>
    </row>
    <row r="23" ht="12.75" customHeight="1">
      <c r="A23" s="28" t="s">
        <v>56</v>
      </c>
      <c r="B23" s="30">
        <v>4456.34</v>
      </c>
      <c r="C23" s="30">
        <v>3819.46</v>
      </c>
      <c r="D23" s="30">
        <f t="shared" si="3"/>
        <v>636.88</v>
      </c>
      <c r="E23" s="31">
        <f t="shared" si="4"/>
        <v>0.1429154867</v>
      </c>
      <c r="F23" s="30">
        <v>2691.99</v>
      </c>
      <c r="G23" s="32">
        <f t="shared" si="5"/>
        <v>1.418823993</v>
      </c>
      <c r="H23" s="30">
        <f t="shared" si="6"/>
        <v>0.2365833454</v>
      </c>
      <c r="I23" s="30">
        <f t="shared" si="7"/>
        <v>424.5866667</v>
      </c>
      <c r="J23" s="30">
        <f t="shared" si="8"/>
        <v>-2915.839376</v>
      </c>
      <c r="K23" s="28"/>
    </row>
    <row r="24" ht="12.75" customHeight="1">
      <c r="A24" s="28" t="s">
        <v>57</v>
      </c>
      <c r="B24" s="30">
        <v>23835.81</v>
      </c>
      <c r="C24" s="30">
        <v>18013.34</v>
      </c>
      <c r="D24" s="30">
        <f t="shared" si="3"/>
        <v>5822.47</v>
      </c>
      <c r="E24" s="31">
        <f t="shared" si="4"/>
        <v>0.2442740566</v>
      </c>
      <c r="F24" s="30">
        <v>9988.6</v>
      </c>
      <c r="G24" s="32">
        <f t="shared" si="5"/>
        <v>1.803389864</v>
      </c>
      <c r="H24" s="30">
        <f t="shared" si="6"/>
        <v>0.5829115191</v>
      </c>
      <c r="I24" s="30">
        <f t="shared" si="7"/>
        <v>3881.646667</v>
      </c>
      <c r="J24" s="30">
        <f t="shared" si="8"/>
        <v>-7513.156616</v>
      </c>
      <c r="K24" s="28"/>
    </row>
    <row r="25" ht="12.75" customHeight="1">
      <c r="A25" s="28" t="s">
        <v>36</v>
      </c>
      <c r="B25" s="30">
        <v>174069.7</v>
      </c>
      <c r="C25" s="30">
        <v>117586.6</v>
      </c>
      <c r="D25" s="30">
        <f t="shared" si="3"/>
        <v>56483.1</v>
      </c>
      <c r="E25" s="31">
        <f t="shared" si="4"/>
        <v>0.3244855365</v>
      </c>
      <c r="F25" s="30">
        <v>47525.64</v>
      </c>
      <c r="G25" s="32">
        <f t="shared" si="5"/>
        <v>2.474171837</v>
      </c>
      <c r="H25" s="30">
        <f t="shared" si="6"/>
        <v>1.188476368</v>
      </c>
      <c r="I25" s="30">
        <f t="shared" si="7"/>
        <v>37655.4</v>
      </c>
      <c r="J25" s="30">
        <f t="shared" si="8"/>
        <v>22162.29526</v>
      </c>
      <c r="K25" s="28"/>
    </row>
    <row r="26" ht="12.75" customHeight="1">
      <c r="A26" s="28" t="s">
        <v>58</v>
      </c>
      <c r="B26" s="30">
        <v>5939.88</v>
      </c>
      <c r="C26" s="30">
        <v>4475.07</v>
      </c>
      <c r="D26" s="30">
        <f t="shared" si="3"/>
        <v>1464.81</v>
      </c>
      <c r="E26" s="31">
        <f t="shared" si="4"/>
        <v>0.246605992</v>
      </c>
      <c r="F26" s="30">
        <v>6811.89</v>
      </c>
      <c r="G26" s="32">
        <f t="shared" si="5"/>
        <v>0.6569498333</v>
      </c>
      <c r="H26" s="30">
        <f t="shared" si="6"/>
        <v>0.2150372364</v>
      </c>
      <c r="I26" s="30">
        <f t="shared" si="7"/>
        <v>976.54</v>
      </c>
      <c r="J26" s="30">
        <f t="shared" si="8"/>
        <v>-3512.763315</v>
      </c>
      <c r="K26" s="28"/>
    </row>
    <row r="27" ht="12.75" customHeight="1">
      <c r="A27" s="33" t="s">
        <v>59</v>
      </c>
      <c r="B27" s="34">
        <v>9000.0</v>
      </c>
      <c r="C27" s="34">
        <v>6000.0</v>
      </c>
      <c r="D27" s="34">
        <f t="shared" si="3"/>
        <v>3000</v>
      </c>
      <c r="E27" s="35">
        <f t="shared" si="4"/>
        <v>0.3333333333</v>
      </c>
      <c r="F27" s="34">
        <v>3000.0</v>
      </c>
      <c r="G27" s="36">
        <f t="shared" si="5"/>
        <v>2</v>
      </c>
      <c r="H27" s="34">
        <f t="shared" si="6"/>
        <v>1</v>
      </c>
      <c r="I27" s="34">
        <f t="shared" si="7"/>
        <v>2000</v>
      </c>
      <c r="J27" s="34">
        <f t="shared" si="8"/>
        <v>0</v>
      </c>
      <c r="K27" s="28"/>
    </row>
    <row r="28" ht="12.75" customHeight="1">
      <c r="A28" s="10"/>
      <c r="B28" s="10"/>
      <c r="C28" s="10"/>
      <c r="D28" s="10"/>
      <c r="E28" s="10"/>
      <c r="F28" s="10"/>
      <c r="G28" s="10"/>
      <c r="H28" s="10"/>
      <c r="I28" s="10"/>
      <c r="J28" s="10"/>
      <c r="K28" s="10"/>
    </row>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2"/>
  <legacyDrawing r:id="rId3"/>
</worksheet>
</file>